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29"/>
  <workbookPr/>
  <mc:AlternateContent xmlns:mc="http://schemas.openxmlformats.org/markup-compatibility/2006">
    <mc:Choice Requires="x15">
      <x15ac:absPath xmlns:x15ac="http://schemas.microsoft.com/office/spreadsheetml/2010/11/ac" url="C:\Users\User\Desktop\Preparation for Semi Annual Report\"/>
    </mc:Choice>
  </mc:AlternateContent>
  <xr:revisionPtr revIDLastSave="0" documentId="13_ncr:1_{6D889B54-3C4C-4F37-957B-96D299877BB7}" xr6:coauthVersionLast="46" xr6:coauthVersionMax="46" xr10:uidLastSave="{00000000-0000-0000-0000-000000000000}"/>
  <bookViews>
    <workbookView xWindow="-110" yWindow="-110" windowWidth="19420" windowHeight="10420" tabRatio="811" activeTab="1" xr2:uid="{00000000-000D-0000-FFFF-FFFF00000000}"/>
  </bookViews>
  <sheets>
    <sheet name="Summary" sheetId="11" r:id="rId1"/>
    <sheet name="DataEntry_1" sheetId="9" r:id="rId2"/>
    <sheet name="DataEntry_2" sheetId="7" r:id="rId3"/>
    <sheet name="DataEntry_3" sheetId="1" r:id="rId4"/>
    <sheet name="DataEntry_4" sheetId="4" r:id="rId5"/>
    <sheet name="DataEntry_6" sheetId="6" r:id="rId6"/>
    <sheet name="DataEntry_5" sheetId="5" r:id="rId7"/>
    <sheet name="Sheet1" sheetId="10" state="hidden" r:id="rId8"/>
  </sheets>
  <definedNames>
    <definedName name="_xlnm._FilterDatabase" localSheetId="1" hidden="1">DataEntry_1!$A$2:$U$2</definedName>
    <definedName name="_xlnm._FilterDatabase" localSheetId="2" hidden="1">DataEntry_2!$A$3:$P$108</definedName>
    <definedName name="_xlnm._FilterDatabase" localSheetId="3" hidden="1">DataEntry_3!$A$3:$M$217</definedName>
    <definedName name="_xlnm.Print_Area" localSheetId="2">DataEntry_2!#REF!</definedName>
    <definedName name="_xlnm.Print_Area" localSheetId="3">DataEntry_3!#REF!</definedName>
    <definedName name="_xlnm.Print_Area" localSheetId="4">DataEntry_4!#REF!</definedName>
    <definedName name="_xlnm.Print_Area" localSheetId="6">DataEntry_5!#REF!</definedName>
    <definedName name="_xlnm.Print_Area" localSheetId="5">DataEntry_6!#REF!</definedName>
    <definedName name="_xlnm.Print_Area" localSheetId="0">Summary!#REF!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21" i="1" l="1"/>
  <c r="L22" i="1"/>
  <c r="L23" i="1"/>
  <c r="L25" i="1"/>
  <c r="L26" i="1"/>
  <c r="L27" i="1"/>
  <c r="L28" i="1"/>
  <c r="L29" i="1"/>
  <c r="L30" i="1"/>
  <c r="L31" i="1"/>
  <c r="L32" i="1"/>
  <c r="L33" i="1"/>
  <c r="L34" i="1"/>
  <c r="L35" i="1"/>
  <c r="L36" i="1"/>
  <c r="L37" i="1"/>
  <c r="L38" i="1"/>
  <c r="L39" i="1"/>
  <c r="K11" i="11" l="1"/>
  <c r="K12" i="11"/>
  <c r="K13" i="11"/>
  <c r="G14" i="11"/>
  <c r="H14" i="11"/>
  <c r="I14" i="11"/>
  <c r="J14" i="11"/>
  <c r="F14" i="11"/>
  <c r="E14" i="11"/>
  <c r="J13" i="11"/>
  <c r="J12" i="11"/>
  <c r="J11" i="11"/>
  <c r="M12" i="9" l="1"/>
  <c r="O12" i="9"/>
  <c r="P12" i="9"/>
  <c r="L12" i="9"/>
  <c r="G5" i="7"/>
  <c r="G6" i="7"/>
  <c r="G7" i="7"/>
  <c r="G8" i="7"/>
  <c r="G9" i="7"/>
  <c r="G10" i="7"/>
  <c r="G11" i="7"/>
  <c r="G12" i="7"/>
  <c r="G13" i="7"/>
  <c r="G14" i="7"/>
  <c r="G15" i="7"/>
  <c r="G16" i="7"/>
  <c r="G17" i="7"/>
  <c r="G18" i="7"/>
  <c r="G19" i="7"/>
  <c r="G20" i="7"/>
  <c r="G21" i="7"/>
  <c r="G22" i="7"/>
  <c r="G23" i="7"/>
  <c r="G25" i="7"/>
  <c r="G26" i="7"/>
  <c r="G27" i="7"/>
  <c r="G28" i="7"/>
  <c r="G29" i="7"/>
  <c r="G30" i="7"/>
  <c r="G31" i="7"/>
  <c r="G32" i="7"/>
  <c r="G33" i="7"/>
  <c r="G34" i="7"/>
  <c r="G35" i="7"/>
  <c r="G36" i="7"/>
  <c r="G37" i="7"/>
  <c r="G38" i="7"/>
  <c r="G39" i="7"/>
  <c r="G40" i="7"/>
  <c r="G41" i="7"/>
  <c r="G42" i="7"/>
  <c r="G43" i="7"/>
  <c r="G44" i="7"/>
  <c r="G45" i="7"/>
  <c r="G46" i="7"/>
  <c r="G47" i="7"/>
  <c r="G48" i="7"/>
  <c r="G49" i="7"/>
  <c r="G50" i="7"/>
  <c r="G51" i="7"/>
  <c r="G52" i="7"/>
  <c r="G53" i="7"/>
  <c r="G54" i="7"/>
  <c r="G55" i="7"/>
  <c r="G56" i="7"/>
  <c r="G57" i="7"/>
  <c r="G58" i="7"/>
  <c r="G59" i="7"/>
  <c r="G60" i="7"/>
  <c r="G61" i="7"/>
  <c r="G62" i="7"/>
  <c r="G63" i="7"/>
  <c r="G64" i="7"/>
  <c r="G65" i="7"/>
  <c r="G75" i="7"/>
  <c r="G76" i="7"/>
  <c r="G77" i="7"/>
  <c r="G78" i="7"/>
  <c r="G79" i="7"/>
  <c r="G80" i="7"/>
  <c r="G81" i="7"/>
  <c r="G82" i="7"/>
  <c r="G83" i="7"/>
  <c r="G84" i="7"/>
  <c r="G85" i="7"/>
  <c r="G86" i="7"/>
  <c r="G87" i="7"/>
  <c r="G88" i="7"/>
  <c r="G89" i="7"/>
  <c r="G90" i="7"/>
  <c r="G91" i="7"/>
  <c r="G92" i="7"/>
  <c r="G93" i="7"/>
  <c r="G94" i="7"/>
  <c r="G95" i="7"/>
  <c r="G96" i="7"/>
  <c r="G97" i="7"/>
  <c r="G98" i="7"/>
  <c r="G99" i="7"/>
  <c r="G100" i="7"/>
  <c r="G101" i="7"/>
  <c r="G102" i="7"/>
  <c r="L205" i="1"/>
  <c r="L206" i="1"/>
  <c r="L207" i="1"/>
  <c r="L208" i="1"/>
  <c r="L209" i="1"/>
  <c r="L210" i="1"/>
  <c r="L211" i="1"/>
  <c r="L212" i="1"/>
  <c r="L213" i="1"/>
  <c r="L214" i="1"/>
  <c r="L215" i="1"/>
  <c r="L216" i="1"/>
  <c r="L217" i="1"/>
  <c r="F105" i="7"/>
  <c r="K105" i="7"/>
  <c r="L105" i="7"/>
  <c r="M105" i="7"/>
  <c r="N11" i="9"/>
  <c r="G103" i="7" l="1"/>
  <c r="Q8" i="9"/>
  <c r="Q9" i="9"/>
  <c r="Q10" i="9"/>
  <c r="Q11" i="9"/>
  <c r="Q4" i="9"/>
  <c r="Q5" i="9"/>
  <c r="Q7" i="9"/>
  <c r="N7" i="9"/>
  <c r="L204" i="1"/>
  <c r="L203" i="1"/>
  <c r="L202" i="1"/>
  <c r="N8" i="9"/>
  <c r="N101" i="7"/>
  <c r="N100" i="7"/>
  <c r="N99" i="7"/>
  <c r="N10" i="9" l="1"/>
  <c r="L201" i="1"/>
  <c r="L200" i="1"/>
  <c r="L199" i="1"/>
  <c r="L198" i="1"/>
  <c r="L197" i="1"/>
  <c r="L196" i="1"/>
  <c r="L195" i="1"/>
  <c r="L194" i="1"/>
  <c r="L193" i="1"/>
  <c r="L192" i="1"/>
  <c r="L191" i="1"/>
  <c r="L190" i="1"/>
  <c r="L189" i="1"/>
  <c r="L188" i="1"/>
  <c r="L187" i="1"/>
  <c r="L186" i="1"/>
  <c r="L185" i="1"/>
  <c r="L184" i="1"/>
  <c r="L183" i="1"/>
  <c r="L182" i="1"/>
  <c r="L181" i="1"/>
  <c r="L180" i="1"/>
  <c r="L179" i="1"/>
  <c r="L178" i="1"/>
  <c r="L177" i="1"/>
  <c r="L176" i="1"/>
  <c r="L175" i="1"/>
  <c r="L174" i="1"/>
  <c r="L173" i="1"/>
  <c r="L172" i="1"/>
  <c r="L171" i="1"/>
  <c r="L170" i="1"/>
  <c r="L169" i="1"/>
  <c r="L168" i="1"/>
  <c r="L167" i="1"/>
  <c r="L166" i="1"/>
  <c r="L165" i="1"/>
  <c r="L164" i="1"/>
  <c r="L163" i="1"/>
  <c r="L162" i="1"/>
  <c r="L161" i="1"/>
  <c r="L160" i="1"/>
  <c r="L159" i="1"/>
  <c r="L158" i="1"/>
  <c r="L157" i="1"/>
  <c r="L156" i="1"/>
  <c r="L155" i="1"/>
  <c r="L154" i="1"/>
  <c r="L153" i="1"/>
  <c r="L152" i="1"/>
  <c r="L151" i="1"/>
  <c r="L150" i="1"/>
  <c r="L149" i="1"/>
  <c r="L148" i="1"/>
  <c r="L147" i="1"/>
  <c r="L146" i="1"/>
  <c r="L145" i="1"/>
  <c r="L144" i="1"/>
  <c r="L143" i="1"/>
  <c r="L142" i="1"/>
  <c r="L141" i="1"/>
  <c r="L140" i="1"/>
  <c r="L139" i="1"/>
  <c r="L138" i="1"/>
  <c r="L137" i="1"/>
  <c r="L136" i="1"/>
  <c r="L135" i="1"/>
  <c r="L134" i="1"/>
  <c r="L133" i="1"/>
  <c r="L132" i="1"/>
  <c r="L131" i="1"/>
  <c r="L130" i="1"/>
  <c r="L129" i="1"/>
  <c r="L128" i="1"/>
  <c r="L127" i="1"/>
  <c r="L126" i="1"/>
  <c r="L125" i="1"/>
  <c r="L124" i="1"/>
  <c r="L123" i="1"/>
  <c r="L122" i="1"/>
  <c r="L121" i="1"/>
  <c r="L120" i="1"/>
  <c r="L119" i="1"/>
  <c r="L118" i="1"/>
  <c r="L117" i="1"/>
  <c r="L116" i="1"/>
  <c r="L115" i="1"/>
  <c r="L114" i="1"/>
  <c r="L113" i="1"/>
  <c r="L112" i="1"/>
  <c r="L111" i="1"/>
  <c r="L110" i="1"/>
  <c r="L109" i="1"/>
  <c r="L108" i="1"/>
  <c r="L107" i="1"/>
  <c r="N98" i="7"/>
  <c r="N97" i="7"/>
  <c r="N96" i="7"/>
  <c r="N95" i="7"/>
  <c r="N94" i="7"/>
  <c r="N93" i="7"/>
  <c r="N92" i="7"/>
  <c r="N91" i="7"/>
  <c r="N90" i="7"/>
  <c r="N89" i="7"/>
  <c r="N88" i="7"/>
  <c r="N87" i="7"/>
  <c r="N86" i="7"/>
  <c r="N85" i="7"/>
  <c r="L106" i="1" l="1"/>
  <c r="L105" i="1"/>
  <c r="L104" i="1"/>
  <c r="L103" i="1"/>
  <c r="L102" i="1"/>
  <c r="L101" i="1"/>
  <c r="L100" i="1"/>
  <c r="L99" i="1"/>
  <c r="L98" i="1"/>
  <c r="L97" i="1"/>
  <c r="L96" i="1"/>
  <c r="L95" i="1"/>
  <c r="L94" i="1"/>
  <c r="L93" i="1"/>
  <c r="L92" i="1"/>
  <c r="L91" i="1"/>
  <c r="L90" i="1"/>
  <c r="L89" i="1"/>
  <c r="L88" i="1"/>
  <c r="L87" i="1"/>
  <c r="L86" i="1"/>
  <c r="L85" i="1"/>
  <c r="L84" i="1"/>
  <c r="L83" i="1"/>
  <c r="L82" i="1"/>
  <c r="L81" i="1"/>
  <c r="L80" i="1"/>
  <c r="L79" i="1"/>
  <c r="L78" i="1"/>
  <c r="L77" i="1"/>
  <c r="L76" i="1"/>
  <c r="L75" i="1"/>
  <c r="L74" i="1"/>
  <c r="L73" i="1"/>
  <c r="L72" i="1"/>
  <c r="L71" i="1"/>
  <c r="L70" i="1"/>
  <c r="L69" i="1"/>
  <c r="L68" i="1"/>
  <c r="L67" i="1"/>
  <c r="L66" i="1"/>
  <c r="L65" i="1"/>
  <c r="L64" i="1"/>
  <c r="L63" i="1"/>
  <c r="L62" i="1"/>
  <c r="L61" i="1"/>
  <c r="L60" i="1"/>
  <c r="L59" i="1"/>
  <c r="L58" i="1"/>
  <c r="L57" i="1"/>
  <c r="L56" i="1"/>
  <c r="L55" i="1"/>
  <c r="L54" i="1"/>
  <c r="L53" i="1"/>
  <c r="L52" i="1"/>
  <c r="L51" i="1"/>
  <c r="L50" i="1"/>
  <c r="L49" i="1"/>
  <c r="L48" i="1"/>
  <c r="L47" i="1"/>
  <c r="L46" i="1"/>
  <c r="L45" i="1"/>
  <c r="L44" i="1"/>
  <c r="L43" i="1"/>
  <c r="L42" i="1"/>
  <c r="L41" i="1"/>
  <c r="L40" i="1"/>
  <c r="N9" i="9"/>
  <c r="N84" i="7"/>
  <c r="N83" i="7"/>
  <c r="N82" i="7"/>
  <c r="N81" i="7"/>
  <c r="N80" i="7"/>
  <c r="N79" i="7"/>
  <c r="N78" i="7"/>
  <c r="N77" i="7"/>
  <c r="N76" i="7"/>
  <c r="N75" i="7"/>
  <c r="R12" i="9" l="1"/>
  <c r="S12" i="9"/>
  <c r="Q6" i="9"/>
  <c r="Q12" i="9" s="1"/>
  <c r="R13" i="9" l="1"/>
  <c r="N5" i="9"/>
  <c r="N6" i="9"/>
  <c r="N12" i="9" s="1"/>
  <c r="N4" i="9"/>
  <c r="Q3" i="9" l="1"/>
  <c r="N3" i="9"/>
  <c r="G4" i="7"/>
  <c r="J10" i="11" l="1"/>
  <c r="K10" i="11" s="1"/>
  <c r="J9" i="11"/>
  <c r="K9" i="11" s="1"/>
  <c r="J8" i="11"/>
  <c r="K8" i="11" s="1"/>
  <c r="J7" i="11"/>
  <c r="K7" i="11" s="1"/>
  <c r="J6" i="11"/>
  <c r="K6" i="11" s="1"/>
  <c r="J5" i="11"/>
  <c r="K5" i="11" s="1"/>
  <c r="J4" i="11"/>
  <c r="K4" i="11" l="1"/>
  <c r="K14" i="11"/>
  <c r="L19" i="1" l="1"/>
  <c r="L18" i="1"/>
  <c r="L17" i="1"/>
  <c r="N64" i="7"/>
  <c r="N63" i="7"/>
  <c r="N62" i="7"/>
  <c r="H16" i="6" l="1"/>
  <c r="H15" i="6"/>
  <c r="H14" i="6"/>
  <c r="H13" i="6"/>
  <c r="H12" i="6"/>
  <c r="H11" i="6"/>
  <c r="H10" i="6"/>
  <c r="H9" i="6"/>
  <c r="H8" i="6"/>
  <c r="H7" i="6"/>
  <c r="H6" i="6"/>
  <c r="H16" i="5"/>
  <c r="H15" i="5"/>
  <c r="H14" i="5"/>
  <c r="H13" i="5"/>
  <c r="H12" i="5"/>
  <c r="H11" i="5"/>
  <c r="H10" i="5"/>
  <c r="H9" i="5"/>
  <c r="H8" i="5"/>
  <c r="H7" i="5"/>
  <c r="H6" i="5"/>
  <c r="L16" i="1"/>
  <c r="L15" i="1"/>
  <c r="L14" i="1"/>
  <c r="L13" i="1"/>
  <c r="L12" i="1"/>
  <c r="L11" i="1"/>
  <c r="L10" i="1"/>
  <c r="L9" i="1"/>
  <c r="L8" i="1"/>
  <c r="L7" i="1"/>
  <c r="L6" i="1"/>
  <c r="L5" i="1"/>
  <c r="N61" i="7"/>
  <c r="N60" i="7"/>
  <c r="N59" i="7"/>
  <c r="E24" i="7" l="1"/>
  <c r="P24" i="7"/>
  <c r="J7" i="7"/>
  <c r="J105" i="7" s="1"/>
  <c r="E105" i="7" l="1"/>
  <c r="G24" i="7"/>
  <c r="N54" i="7"/>
  <c r="N53" i="7"/>
  <c r="N48" i="7"/>
  <c r="N47" i="7"/>
  <c r="N58" i="7"/>
  <c r="N57" i="7"/>
  <c r="N56" i="7"/>
  <c r="N55" i="7"/>
  <c r="N52" i="7"/>
  <c r="N51" i="7"/>
  <c r="N50" i="7"/>
  <c r="N49" i="7"/>
  <c r="N46" i="7"/>
  <c r="N45" i="7"/>
  <c r="N44" i="7"/>
  <c r="N43" i="7"/>
  <c r="N42" i="7"/>
  <c r="N41" i="7"/>
  <c r="N40" i="7"/>
  <c r="N39" i="7"/>
  <c r="N38" i="7"/>
  <c r="N37" i="7"/>
  <c r="N36" i="7"/>
  <c r="N35" i="7"/>
  <c r="N34" i="7"/>
  <c r="N33" i="7"/>
  <c r="N32" i="7"/>
  <c r="N31" i="7"/>
  <c r="N30" i="7"/>
  <c r="N29" i="7"/>
  <c r="N28" i="7"/>
  <c r="N27" i="7"/>
  <c r="N26" i="7"/>
  <c r="N25" i="7"/>
  <c r="N24" i="7"/>
  <c r="N23" i="7"/>
  <c r="N22" i="7"/>
  <c r="N21" i="7"/>
  <c r="N20" i="7"/>
  <c r="N19" i="7"/>
  <c r="N18" i="7"/>
  <c r="N17" i="7"/>
  <c r="N16" i="7"/>
  <c r="N15" i="7"/>
  <c r="N14" i="7"/>
  <c r="N13" i="7"/>
  <c r="N12" i="7"/>
  <c r="N11" i="7"/>
  <c r="N10" i="7"/>
  <c r="N9" i="7"/>
  <c r="N8" i="7"/>
  <c r="N7" i="7"/>
  <c r="N6" i="7"/>
  <c r="N5" i="7"/>
  <c r="N4" i="7"/>
  <c r="M5" i="4"/>
  <c r="M6" i="4"/>
  <c r="M7" i="4"/>
  <c r="M8" i="4"/>
  <c r="M9" i="4"/>
  <c r="M10" i="4"/>
  <c r="M11" i="4"/>
  <c r="M12" i="4"/>
  <c r="M13" i="4"/>
  <c r="M14" i="4"/>
  <c r="M15" i="4"/>
  <c r="M16" i="4"/>
  <c r="M17" i="4"/>
  <c r="M18" i="4"/>
  <c r="M4" i="4"/>
  <c r="L4" i="1"/>
  <c r="N105" i="7" l="1"/>
  <c r="G105" i="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User</author>
  </authors>
  <commentList>
    <comment ref="R1" authorId="0" shapeId="0" xr:uid="{39A77AA6-7A57-47BE-86CA-14C5837B1397}">
      <text>
        <r>
          <rPr>
            <b/>
            <sz val="9"/>
            <color indexed="81"/>
            <rFont val="Tahoma"/>
            <family val="2"/>
          </rPr>
          <t>User:</t>
        </r>
        <r>
          <rPr>
            <sz val="9"/>
            <color indexed="81"/>
            <rFont val="Tahoma"/>
            <family val="2"/>
          </rPr>
          <t xml:space="preserve">
We can know from selling sheet. </t>
        </r>
      </text>
    </comment>
    <comment ref="D2" authorId="0" shapeId="0" xr:uid="{968E2EF0-D4CE-4546-86D8-8E9863CE4F83}">
      <text>
        <r>
          <rPr>
            <b/>
            <sz val="9"/>
            <color indexed="81"/>
            <rFont val="Tahoma"/>
            <family val="2"/>
          </rPr>
          <t>User</t>
        </r>
        <r>
          <rPr>
            <sz val="9"/>
            <color indexed="81"/>
            <rFont val="Tahoma"/>
            <family val="2"/>
          </rPr>
          <t>: Please add only 5 digits. (2 digits for IP &amp; 3 digits for farmers)</t>
        </r>
        <r>
          <rPr>
            <sz val="9"/>
            <color indexed="81"/>
            <rFont val="Tahoma"/>
            <family val="2"/>
          </rPr>
          <t xml:space="preserve">
'00,000</t>
        </r>
      </text>
    </comment>
    <comment ref="L3" authorId="0" shapeId="0" xr:uid="{A0B74BF8-1A1A-4AC7-B211-54A8FB83AD45}">
      <text>
        <r>
          <rPr>
            <b/>
            <sz val="9"/>
            <color indexed="81"/>
            <rFont val="Tahoma"/>
            <family val="2"/>
          </rPr>
          <t>User:</t>
        </r>
        <r>
          <rPr>
            <sz val="9"/>
            <color indexed="81"/>
            <rFont val="Tahoma"/>
            <family val="2"/>
          </rPr>
          <t xml:space="preserve">
2020(Aug to Dec)
</t>
        </r>
      </text>
    </comment>
    <comment ref="D6" authorId="0" shapeId="0" xr:uid="{FBC63F08-7A99-4EA3-957D-01000D11AF80}">
      <text>
        <r>
          <rPr>
            <b/>
            <sz val="9"/>
            <color indexed="81"/>
            <rFont val="Tahoma"/>
            <family val="2"/>
          </rPr>
          <t>User:</t>
        </r>
        <r>
          <rPr>
            <sz val="9"/>
            <color indexed="81"/>
            <rFont val="Tahoma"/>
            <family val="2"/>
          </rPr>
          <t xml:space="preserve">
He is not grow out farmer. So there is no ID code.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User</author>
    <author>Dell</author>
  </authors>
  <commentList>
    <comment ref="C2" authorId="0" shapeId="0" xr:uid="{7747B9B5-45A5-40AB-9FE5-940A04405A18}">
      <text>
        <r>
          <rPr>
            <b/>
            <sz val="9"/>
            <color indexed="81"/>
            <rFont val="Tahoma"/>
            <family val="2"/>
          </rPr>
          <t>User</t>
        </r>
        <r>
          <rPr>
            <sz val="9"/>
            <color indexed="81"/>
            <rFont val="Tahoma"/>
            <family val="2"/>
          </rPr>
          <t>: Please add only 5 digits. (2 digits for IP &amp; 3 digits for farmers)</t>
        </r>
        <r>
          <rPr>
            <sz val="9"/>
            <color indexed="81"/>
            <rFont val="Tahoma"/>
            <family val="2"/>
          </rPr>
          <t xml:space="preserve">
'00,000</t>
        </r>
      </text>
    </comment>
    <comment ref="H99" authorId="1" shapeId="0" xr:uid="{CFAEAC85-EE0A-43F1-9EC6-9C02279F515C}">
      <text>
        <r>
          <rPr>
            <b/>
            <sz val="9"/>
            <color indexed="81"/>
            <rFont val="Tahoma"/>
            <charset val="1"/>
          </rPr>
          <t xml:space="preserve">Farmer bought their own ingredient and made feed by themselves, not produced the feed with formula . So it is difficult to calculate protein %.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User</author>
    <author>Dell</author>
  </authors>
  <commentList>
    <comment ref="C2" authorId="0" shapeId="0" xr:uid="{7D5BA826-BE34-40C1-91B2-492D8569D9F3}">
      <text>
        <r>
          <rPr>
            <b/>
            <sz val="9"/>
            <color indexed="81"/>
            <rFont val="Tahoma"/>
            <family val="2"/>
          </rPr>
          <t>User</t>
        </r>
        <r>
          <rPr>
            <sz val="9"/>
            <color indexed="81"/>
            <rFont val="Tahoma"/>
            <family val="2"/>
          </rPr>
          <t>: Please add only 5 digits. (2 digits for IP &amp; 3 digits for farmers)</t>
        </r>
        <r>
          <rPr>
            <sz val="9"/>
            <color indexed="81"/>
            <rFont val="Tahoma"/>
            <family val="2"/>
          </rPr>
          <t xml:space="preserve">
'00,000</t>
        </r>
      </text>
    </comment>
    <comment ref="H2" authorId="0" shapeId="0" xr:uid="{00000000-0006-0000-0200-000001000000}">
      <text>
        <r>
          <rPr>
            <b/>
            <sz val="9"/>
            <color indexed="81"/>
            <rFont val="Tahoma"/>
            <family val="2"/>
          </rPr>
          <t>User:</t>
        </r>
        <r>
          <rPr>
            <sz val="9"/>
            <color indexed="81"/>
            <rFont val="Tahoma"/>
            <family val="2"/>
          </rPr>
          <t xml:space="preserve">
Fish, Pig, Hen, Hatchery, Grow Out, Nursery</t>
        </r>
      </text>
    </comment>
    <comment ref="I2" authorId="0" shapeId="0" xr:uid="{00000000-0006-0000-0200-000002000000}">
      <text>
        <r>
          <rPr>
            <b/>
            <sz val="9"/>
            <color indexed="81"/>
            <rFont val="Tahoma"/>
            <family val="2"/>
          </rPr>
          <t>User:</t>
        </r>
        <r>
          <rPr>
            <sz val="9"/>
            <color indexed="81"/>
            <rFont val="Tahoma"/>
            <family val="2"/>
          </rPr>
          <t xml:space="preserve">
1.Yes, 0.No</t>
        </r>
      </text>
    </comment>
    <comment ref="K217" authorId="1" shapeId="0" xr:uid="{3DE46BB7-0C9F-44AE-9FD9-E27278ADDE10}">
      <text>
        <r>
          <rPr>
            <b/>
            <sz val="9"/>
            <color indexed="81"/>
            <rFont val="Tahoma"/>
            <charset val="1"/>
          </rPr>
          <t>Dell:</t>
        </r>
        <r>
          <rPr>
            <sz val="9"/>
            <color indexed="81"/>
            <rFont val="Tahoma"/>
            <charset val="1"/>
          </rPr>
          <t xml:space="preserve">
Farmer bought own ingredient to make feed. 
So there is no selling price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User</author>
  </authors>
  <commentList>
    <comment ref="C2" authorId="0" shapeId="0" xr:uid="{1D3043F1-4B01-4801-B84D-96F4B977E557}">
      <text>
        <r>
          <rPr>
            <b/>
            <sz val="9"/>
            <color indexed="81"/>
            <rFont val="Tahoma"/>
            <family val="2"/>
          </rPr>
          <t>User</t>
        </r>
        <r>
          <rPr>
            <sz val="9"/>
            <color indexed="81"/>
            <rFont val="Tahoma"/>
            <family val="2"/>
          </rPr>
          <t>: Please add only 5 digits. (2 digits for IP &amp; 3 digits for farmers)</t>
        </r>
        <r>
          <rPr>
            <sz val="9"/>
            <color indexed="81"/>
            <rFont val="Tahoma"/>
            <family val="2"/>
          </rPr>
          <t xml:space="preserve">
'00,000</t>
        </r>
      </text>
    </comment>
    <comment ref="I2" authorId="0" shapeId="0" xr:uid="{00000000-0006-0000-0300-000001000000}">
      <text>
        <r>
          <rPr>
            <b/>
            <sz val="9"/>
            <color indexed="81"/>
            <rFont val="Tahoma"/>
            <family val="2"/>
          </rPr>
          <t>User:</t>
        </r>
        <r>
          <rPr>
            <sz val="9"/>
            <color indexed="81"/>
            <rFont val="Tahoma"/>
            <family val="2"/>
          </rPr>
          <t xml:space="preserve">
1.Yes, 0.No</t>
        </r>
      </text>
    </comment>
    <comment ref="J2" authorId="0" shapeId="0" xr:uid="{00000000-0006-0000-0300-000003000000}">
      <text>
        <r>
          <rPr>
            <b/>
            <sz val="9"/>
            <color indexed="81"/>
            <rFont val="Tahoma"/>
            <family val="2"/>
          </rPr>
          <t>User:</t>
        </r>
        <r>
          <rPr>
            <sz val="9"/>
            <color indexed="81"/>
            <rFont val="Tahoma"/>
            <family val="2"/>
          </rPr>
          <t xml:space="preserve">
Rice bran, Dried fish, Sunflower cake, Groundnut cake,  Cassava, Salt</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User</author>
  </authors>
  <commentList>
    <comment ref="C3" authorId="0" shapeId="0" xr:uid="{38E1AD43-1153-4AD0-BB8A-2D77048E9EDA}">
      <text>
        <r>
          <rPr>
            <b/>
            <sz val="9"/>
            <color indexed="81"/>
            <rFont val="Tahoma"/>
            <family val="2"/>
          </rPr>
          <t>User</t>
        </r>
        <r>
          <rPr>
            <sz val="9"/>
            <color indexed="81"/>
            <rFont val="Tahoma"/>
            <family val="2"/>
          </rPr>
          <t>: Please add only 5 digits. (2 digits for IP &amp; 3 digits for farmers)</t>
        </r>
        <r>
          <rPr>
            <sz val="9"/>
            <color indexed="81"/>
            <rFont val="Tahoma"/>
            <family val="2"/>
          </rPr>
          <t xml:space="preserve">
'00,000</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User</author>
  </authors>
  <commentList>
    <comment ref="C3" authorId="0" shapeId="0" xr:uid="{1946BAAC-A46D-49A3-9420-8EA89217FD3E}">
      <text>
        <r>
          <rPr>
            <b/>
            <sz val="9"/>
            <color indexed="81"/>
            <rFont val="Tahoma"/>
            <family val="2"/>
          </rPr>
          <t>User</t>
        </r>
        <r>
          <rPr>
            <sz val="9"/>
            <color indexed="81"/>
            <rFont val="Tahoma"/>
            <family val="2"/>
          </rPr>
          <t>: Please add only 5 digits. (2 digits for IP &amp; 3 digits for farmers)</t>
        </r>
        <r>
          <rPr>
            <sz val="9"/>
            <color indexed="81"/>
            <rFont val="Tahoma"/>
            <family val="2"/>
          </rPr>
          <t xml:space="preserve">
'00,000</t>
        </r>
      </text>
    </comment>
  </commentList>
</comments>
</file>

<file path=xl/sharedStrings.xml><?xml version="1.0" encoding="utf-8"?>
<sst xmlns="http://schemas.openxmlformats.org/spreadsheetml/2006/main" count="2060" uniqueCount="426">
  <si>
    <t>Month</t>
  </si>
  <si>
    <t>Sr.No</t>
  </si>
  <si>
    <t>Date</t>
  </si>
  <si>
    <t xml:space="preserve"> Name of Farmer</t>
  </si>
  <si>
    <t>Sex</t>
  </si>
  <si>
    <t xml:space="preserve"> Name of Village</t>
  </si>
  <si>
    <t>Access to pelleted feed</t>
  </si>
  <si>
    <t>Type of Activity</t>
  </si>
  <si>
    <t>ID code</t>
  </si>
  <si>
    <t>Name of Township</t>
  </si>
  <si>
    <t>Name of Owner</t>
  </si>
  <si>
    <t>Name of Village</t>
  </si>
  <si>
    <t>Phone Number</t>
  </si>
  <si>
    <t>Location Point (lat)</t>
  </si>
  <si>
    <t>Location Point (longitude)</t>
  </si>
  <si>
    <t>Name of Feed Mill</t>
  </si>
  <si>
    <t xml:space="preserve"> Name of buyer</t>
  </si>
  <si>
    <t xml:space="preserve">Name of Feed Ingredients (Sold out) </t>
  </si>
  <si>
    <t>Beneficiary of F4L</t>
  </si>
  <si>
    <t>Amount (Viss)</t>
  </si>
  <si>
    <t>Total Cost(MMK)</t>
  </si>
  <si>
    <t>F</t>
  </si>
  <si>
    <t>Rice Bran</t>
  </si>
  <si>
    <t>Casava</t>
  </si>
  <si>
    <t>Peanut Cake</t>
  </si>
  <si>
    <t>Broken rice</t>
  </si>
  <si>
    <t>Unit Price (MMK)</t>
  </si>
  <si>
    <t>Remark</t>
  </si>
  <si>
    <t>M</t>
  </si>
  <si>
    <t>Technology dissemination</t>
  </si>
  <si>
    <t>7. Organizing training and sharing information on SSA and nutrition with seed buyers</t>
  </si>
  <si>
    <t>Sr</t>
  </si>
  <si>
    <t>Topic discussed</t>
  </si>
  <si>
    <t xml:space="preserve">Number of farmers received </t>
  </si>
  <si>
    <t>Remarks</t>
  </si>
  <si>
    <t>Male</t>
  </si>
  <si>
    <t>Female</t>
  </si>
  <si>
    <t>Total</t>
  </si>
  <si>
    <t>8. Pamphlets distributed to buyers</t>
  </si>
  <si>
    <t>Date of distribution</t>
  </si>
  <si>
    <t xml:space="preserve">Types of documents shared </t>
  </si>
  <si>
    <t>Number of copies distributed</t>
  </si>
  <si>
    <t>Production</t>
  </si>
  <si>
    <t>Details on Pelleted Feed production</t>
  </si>
  <si>
    <t>Amount of Used feed Ingredients (Viss)</t>
  </si>
  <si>
    <t>Wastage (Viss)</t>
  </si>
  <si>
    <t>Balance (Viss)</t>
  </si>
  <si>
    <t>Protein (%)</t>
  </si>
  <si>
    <t>Total Cost for Ingredients</t>
  </si>
  <si>
    <t>Fuel Cost</t>
  </si>
  <si>
    <t>Labour Cost</t>
  </si>
  <si>
    <t>Pelleted Feed</t>
  </si>
  <si>
    <t>Cost for Package</t>
  </si>
  <si>
    <t xml:space="preserve">Beneficiary of F4L (Yes/No) </t>
  </si>
  <si>
    <t>Total Input Cost (MMK)</t>
  </si>
  <si>
    <t>Unit Cost (MMK)</t>
  </si>
  <si>
    <t>Size (mm)</t>
  </si>
  <si>
    <t>Feed Maker Profile</t>
  </si>
  <si>
    <t>Township</t>
  </si>
  <si>
    <t>Towship</t>
  </si>
  <si>
    <t>Number of households accessing feed ingredients through the newly established feed traders and feed mills</t>
  </si>
  <si>
    <t>Number of households accessing quality feed through the newly established feed traders and feed mills</t>
  </si>
  <si>
    <t>Madaya</t>
  </si>
  <si>
    <t>Khin-U</t>
  </si>
  <si>
    <t>Taunggyi</t>
  </si>
  <si>
    <t>Pekon</t>
  </si>
  <si>
    <t>Pinlaung</t>
  </si>
  <si>
    <t>Tachileik</t>
  </si>
  <si>
    <t>Pindaya</t>
  </si>
  <si>
    <t>Myitkyina</t>
  </si>
  <si>
    <t>Mogaung</t>
  </si>
  <si>
    <t>Waingmaw</t>
  </si>
  <si>
    <t>Bhamo</t>
  </si>
  <si>
    <t>Mansi</t>
  </si>
  <si>
    <t>Momauk</t>
  </si>
  <si>
    <t>Salin</t>
  </si>
  <si>
    <t>Ngape</t>
  </si>
  <si>
    <t>Jan</t>
  </si>
  <si>
    <t>Feb</t>
  </si>
  <si>
    <t>Mar</t>
  </si>
  <si>
    <t>Apr</t>
  </si>
  <si>
    <t>May</t>
  </si>
  <si>
    <t>Jun</t>
  </si>
  <si>
    <t>Jul</t>
  </si>
  <si>
    <t>Aug</t>
  </si>
  <si>
    <t>Sep</t>
  </si>
  <si>
    <t>Oct</t>
  </si>
  <si>
    <t>Nov</t>
  </si>
  <si>
    <t>Dec</t>
  </si>
  <si>
    <t>01020151</t>
  </si>
  <si>
    <t>Ma Yan Inn</t>
  </si>
  <si>
    <t>U Kyaw Myint</t>
  </si>
  <si>
    <t>09-449329824</t>
  </si>
  <si>
    <t>25.1.2021</t>
  </si>
  <si>
    <t>U Tun  Tun Naing</t>
  </si>
  <si>
    <t>01020157</t>
  </si>
  <si>
    <t>Fish</t>
  </si>
  <si>
    <t>Partial Harvesting and SIS Consumption</t>
  </si>
  <si>
    <t>Recipe Card,SIS Pamphlets,SSA Pamphlets</t>
  </si>
  <si>
    <t>4mm</t>
  </si>
  <si>
    <t>8.8.2020</t>
  </si>
  <si>
    <t>No-2</t>
  </si>
  <si>
    <t>U Soe Yan Paing</t>
  </si>
  <si>
    <t>09-680200685</t>
  </si>
  <si>
    <t xml:space="preserve">Changed  feed Miller due to the old feed miller health situation and leading to another business </t>
  </si>
  <si>
    <t>30.09.2020</t>
  </si>
  <si>
    <t>U Thein Win</t>
  </si>
  <si>
    <t>Innn Kone</t>
  </si>
  <si>
    <t>U Aung Aung</t>
  </si>
  <si>
    <t>Sake Thar</t>
  </si>
  <si>
    <t>U Aung Ko Oo</t>
  </si>
  <si>
    <t>Shan Myaung</t>
  </si>
  <si>
    <t>Yae Nan Thar</t>
  </si>
  <si>
    <t>U Kyaw Kyaw Wan</t>
  </si>
  <si>
    <t>Lun Taung</t>
  </si>
  <si>
    <t>U Myint Lwin</t>
  </si>
  <si>
    <t>Kyone</t>
  </si>
  <si>
    <t>U Aung Tun</t>
  </si>
  <si>
    <t>Kan Lel Khone</t>
  </si>
  <si>
    <t>U Ye Myint Tun</t>
  </si>
  <si>
    <t>Thae Kaw</t>
  </si>
  <si>
    <t>U Phyo Thu Aung</t>
  </si>
  <si>
    <t>Shan Taw</t>
  </si>
  <si>
    <t>U San Win</t>
  </si>
  <si>
    <t>Pi Thu Kar Su</t>
  </si>
  <si>
    <t>U San Naing Oo</t>
  </si>
  <si>
    <t>Paung Hlae Tite</t>
  </si>
  <si>
    <t>30.9.2020</t>
  </si>
  <si>
    <t>Inn Kone</t>
  </si>
  <si>
    <t>Feeding calculation and SIS consumption</t>
  </si>
  <si>
    <t>30.09.2021</t>
  </si>
  <si>
    <t>30.09.2022</t>
  </si>
  <si>
    <t>30.09.2023</t>
  </si>
  <si>
    <t>30.09.2024</t>
  </si>
  <si>
    <t>30.09.2025</t>
  </si>
  <si>
    <t>30.09.2026</t>
  </si>
  <si>
    <t>30.09.2027</t>
  </si>
  <si>
    <t>30.09.2028</t>
  </si>
  <si>
    <t>30.09.2029</t>
  </si>
  <si>
    <t>30.09.2030</t>
  </si>
  <si>
    <t>Pumpkin recipe Card, Nutrition Pamphlets,SIS pamphlets</t>
  </si>
  <si>
    <t>Nan Hu</t>
  </si>
  <si>
    <t>Ko Aung Khaing</t>
  </si>
  <si>
    <t>09-760595170</t>
  </si>
  <si>
    <t>U Tin Aye</t>
  </si>
  <si>
    <t>Grow Out</t>
  </si>
  <si>
    <t>A Hmat (5)</t>
  </si>
  <si>
    <t>(4) persons</t>
  </si>
  <si>
    <t>U  Aung Aung</t>
  </si>
  <si>
    <t>(4)Persons</t>
  </si>
  <si>
    <t>Nyaung Shwe</t>
  </si>
  <si>
    <t>Inn Ywar</t>
  </si>
  <si>
    <t>Ma Ye Ye Lwin</t>
  </si>
  <si>
    <t>00,001</t>
  </si>
  <si>
    <t>Own used</t>
  </si>
  <si>
    <t>Hatchery</t>
  </si>
  <si>
    <t>Ko Tun Oo</t>
  </si>
  <si>
    <t>Yet Sout</t>
  </si>
  <si>
    <t>U Win Naing</t>
  </si>
  <si>
    <t>U Myat Min Soe</t>
  </si>
  <si>
    <t>U Chit San Maung</t>
  </si>
  <si>
    <t>Taung Poe Ko Lone</t>
  </si>
  <si>
    <t>U Khun Than Kyaw</t>
  </si>
  <si>
    <t>Naung Pote</t>
  </si>
  <si>
    <t>Mya Moe</t>
  </si>
  <si>
    <t>Feed Trail</t>
  </si>
  <si>
    <t>U Hla Shwe</t>
  </si>
  <si>
    <t>Than Dae</t>
  </si>
  <si>
    <t>Kyi Soe</t>
  </si>
  <si>
    <t>00 001</t>
  </si>
  <si>
    <t>Nutrition, fish feeding</t>
  </si>
  <si>
    <t>00 002</t>
  </si>
  <si>
    <t>16.4.2020</t>
  </si>
  <si>
    <t>How to calculate protein percentage to make feed</t>
  </si>
  <si>
    <t>00 003</t>
  </si>
  <si>
    <t>Region</t>
  </si>
  <si>
    <t>Started Year</t>
  </si>
  <si>
    <t>IP</t>
  </si>
  <si>
    <t>Is there any production?</t>
  </si>
  <si>
    <t xml:space="preserve">Production Farmers % </t>
  </si>
  <si>
    <t xml:space="preserve">Current Township (s) </t>
  </si>
  <si>
    <t>2019-2020</t>
  </si>
  <si>
    <t>Mandalay</t>
  </si>
  <si>
    <t>BRAC</t>
  </si>
  <si>
    <t>Sagaing</t>
  </si>
  <si>
    <t>Shan East</t>
  </si>
  <si>
    <t>*Tachileik</t>
  </si>
  <si>
    <t>KMSS</t>
  </si>
  <si>
    <t xml:space="preserve">Shan South </t>
  </si>
  <si>
    <t xml:space="preserve"> </t>
  </si>
  <si>
    <t>WF</t>
  </si>
  <si>
    <t>Progress of Feed Maker Farmers</t>
  </si>
  <si>
    <t>Year 1
Feed Miller Farmers</t>
  </si>
  <si>
    <t>Changed  feed Miller due to the old feed miller health situation and leading to another business. Sai Noot is assisting Ko Kyaw Win Khaing's reporting. Will receive from Sai Noot. Received database at 23.4.2021. (Need to check summary data and data from database)</t>
  </si>
  <si>
    <t>Sai Noot is assisting Ko Kyaw Win Khaing's reporting. Will receive from Sai Noot. Received database at 23.4.2021. (Need to check summary data and data from database)</t>
  </si>
  <si>
    <t>Database  received(Nyaung Shwe, Feed produced amount – 1872 viss, Distributed  to 6 farmers)</t>
  </si>
  <si>
    <t>Pin Laung</t>
  </si>
  <si>
    <t>Farmers who bought seed</t>
  </si>
  <si>
    <t xml:space="preserve">Number of project farmers </t>
  </si>
  <si>
    <t>Number of non-project farmers</t>
  </si>
  <si>
    <t>Selling Amount</t>
  </si>
  <si>
    <t>2021 (As of Mar)</t>
  </si>
  <si>
    <t>Production Amount (Viss)</t>
  </si>
  <si>
    <t>Received database at 7.5.2021.</t>
  </si>
  <si>
    <t>06014</t>
  </si>
  <si>
    <t>U Hla Phwel</t>
  </si>
  <si>
    <t>Sounglan</t>
  </si>
  <si>
    <t>ThityarHtinShueKone</t>
  </si>
  <si>
    <t>02086</t>
  </si>
  <si>
    <t>U Min Naung</t>
  </si>
  <si>
    <t>09-252105655</t>
  </si>
  <si>
    <t>01121</t>
  </si>
  <si>
    <t>01051</t>
  </si>
  <si>
    <t>01206</t>
  </si>
  <si>
    <t>U Ning Htun</t>
  </si>
  <si>
    <t>02085</t>
  </si>
  <si>
    <t>100'6.2150'E</t>
  </si>
  <si>
    <t>20'41.0340'N</t>
  </si>
  <si>
    <t>09-459904098</t>
  </si>
  <si>
    <t>Yan Kin 1</t>
  </si>
  <si>
    <t>Fish/Pig/Hen/Nursery</t>
  </si>
  <si>
    <t>Yes</t>
  </si>
  <si>
    <t>U Thein Han</t>
  </si>
  <si>
    <t>Hen</t>
  </si>
  <si>
    <t>No</t>
  </si>
  <si>
    <t>U Yar Daung</t>
  </si>
  <si>
    <t xml:space="preserve">Fish </t>
  </si>
  <si>
    <t>U Mae Saw</t>
  </si>
  <si>
    <t>U Kyar Hsaw</t>
  </si>
  <si>
    <t>Nar Aun</t>
  </si>
  <si>
    <t>Grow out</t>
  </si>
  <si>
    <t>U Maw Shae</t>
  </si>
  <si>
    <t>U William</t>
  </si>
  <si>
    <t>U Mar Line</t>
  </si>
  <si>
    <t>U Kyaw Naing Win</t>
  </si>
  <si>
    <t>U David</t>
  </si>
  <si>
    <t>Yan Aung</t>
  </si>
  <si>
    <t>U Geor Sein</t>
  </si>
  <si>
    <t>Daw Mar Hta</t>
  </si>
  <si>
    <t>Hwe Keik</t>
  </si>
  <si>
    <t>U Shee Mon</t>
  </si>
  <si>
    <t>U Li Baw</t>
  </si>
  <si>
    <t>U Tar Din</t>
  </si>
  <si>
    <t>U Arr Hto</t>
  </si>
  <si>
    <t>Pu Ho Mein</t>
  </si>
  <si>
    <t>U Law Dot</t>
  </si>
  <si>
    <t>U Arr Char</t>
  </si>
  <si>
    <t>U Yar Saw</t>
  </si>
  <si>
    <t>Par Nawt (Haung)</t>
  </si>
  <si>
    <t>U Issac</t>
  </si>
  <si>
    <t>Taw Kawt</t>
  </si>
  <si>
    <t>Daw Nan In</t>
  </si>
  <si>
    <t>U Arr Law</t>
  </si>
  <si>
    <t>Daw Maria</t>
  </si>
  <si>
    <t>U Kyar Nyii</t>
  </si>
  <si>
    <t>Bay Da La (Haung)</t>
  </si>
  <si>
    <t>Daw Nang Phaung</t>
  </si>
  <si>
    <t>Par Pu</t>
  </si>
  <si>
    <t>U Aik Sam</t>
  </si>
  <si>
    <t>Par Htun</t>
  </si>
  <si>
    <t>U Aik Kyein</t>
  </si>
  <si>
    <t>U Aik Mon</t>
  </si>
  <si>
    <t>Daw Nang Awe</t>
  </si>
  <si>
    <t>U Yi Ning</t>
  </si>
  <si>
    <t>U Aik Sot</t>
  </si>
  <si>
    <t>Wan Pong</t>
  </si>
  <si>
    <t>U Aik Aw</t>
  </si>
  <si>
    <t>Lant Tawng</t>
  </si>
  <si>
    <t>U Kyaing San</t>
  </si>
  <si>
    <t>U Sai Won</t>
  </si>
  <si>
    <t>U Aik Lar</t>
  </si>
  <si>
    <t>Tar Kyant</t>
  </si>
  <si>
    <t>U Johnny</t>
  </si>
  <si>
    <t>Ward 1</t>
  </si>
  <si>
    <t>U Daung Lwan</t>
  </si>
  <si>
    <t>Mg Naw Ja</t>
  </si>
  <si>
    <t>Daw Htwe Htwe Myint</t>
  </si>
  <si>
    <t>U Sai Saai Sai</t>
  </si>
  <si>
    <t>U Sai Pyan</t>
  </si>
  <si>
    <t>Daw Mar Khun</t>
  </si>
  <si>
    <t>U Arr Ye</t>
  </si>
  <si>
    <t xml:space="preserve">Pang Chi Het </t>
  </si>
  <si>
    <t>U Solomon</t>
  </si>
  <si>
    <t>U Saung Che</t>
  </si>
  <si>
    <t>U Ah Nyee Yar</t>
  </si>
  <si>
    <t>U Joseph</t>
  </si>
  <si>
    <t>U Ah L'm</t>
  </si>
  <si>
    <t>U Shi Mon Hla</t>
  </si>
  <si>
    <t>U Arr Htu</t>
  </si>
  <si>
    <t>Nam Pain</t>
  </si>
  <si>
    <t>U Arr Yo</t>
  </si>
  <si>
    <t xml:space="preserve">U Arr Kyain Lon </t>
  </si>
  <si>
    <t>Kone Hsar</t>
  </si>
  <si>
    <t>U Arr Hsaw</t>
  </si>
  <si>
    <t>Taung Thone Lone</t>
  </si>
  <si>
    <t>U Thaw Ka</t>
  </si>
  <si>
    <t>U Yar Shi Hla</t>
  </si>
  <si>
    <t>U Aik Pa</t>
  </si>
  <si>
    <t>Daw Mi Nyunt</t>
  </si>
  <si>
    <t>Par Hoke</t>
  </si>
  <si>
    <t>U Li Show</t>
  </si>
  <si>
    <t>Ward 4</t>
  </si>
  <si>
    <t>U Aik Lon</t>
  </si>
  <si>
    <t>U Arr No</t>
  </si>
  <si>
    <t>U Arr Si</t>
  </si>
  <si>
    <t>U Soe Nym Oo</t>
  </si>
  <si>
    <t>Ward 3</t>
  </si>
  <si>
    <t>U Sai Hsai Li</t>
  </si>
  <si>
    <t>Ma An Hkan</t>
  </si>
  <si>
    <t>U Aike Pyan</t>
  </si>
  <si>
    <t>U Sai Pee</t>
  </si>
  <si>
    <t>Daw Nang Kham Tip</t>
  </si>
  <si>
    <t>Yan Kin 2</t>
  </si>
  <si>
    <t>U Sai Lone</t>
  </si>
  <si>
    <t>Wan Hsar</t>
  </si>
  <si>
    <t>U Hla Myint</t>
  </si>
  <si>
    <t>U Arr Du</t>
  </si>
  <si>
    <t>U Arr Pha</t>
  </si>
  <si>
    <t>Law Thar</t>
  </si>
  <si>
    <t xml:space="preserve">U Arr Nay </t>
  </si>
  <si>
    <t>U Sai Noon</t>
  </si>
  <si>
    <t>U Sai Kyan</t>
  </si>
  <si>
    <t>Mine Par Hlyan</t>
  </si>
  <si>
    <t>Pig</t>
  </si>
  <si>
    <t>U Lin Kham</t>
  </si>
  <si>
    <t>U Sai Lar</t>
  </si>
  <si>
    <t>U Ye She</t>
  </si>
  <si>
    <t>Daw lar Hkay</t>
  </si>
  <si>
    <t>U Sai Hsai On</t>
  </si>
  <si>
    <t>U Kyain Naw</t>
  </si>
  <si>
    <t>U Kyain Tip</t>
  </si>
  <si>
    <t>U Kyain Shan</t>
  </si>
  <si>
    <t>U Sai Mg Phu</t>
  </si>
  <si>
    <t>Daw Nan Gho Kyount</t>
  </si>
  <si>
    <t>U Lone Sham Kyen</t>
  </si>
  <si>
    <t>U Lone Mot</t>
  </si>
  <si>
    <t>U Sai Phoot</t>
  </si>
  <si>
    <t>U Sai Kyaunk</t>
  </si>
  <si>
    <t>U Sai Shan Yawt</t>
  </si>
  <si>
    <t>U Sai Houng</t>
  </si>
  <si>
    <t>Daw Nang Lawt</t>
  </si>
  <si>
    <t>U Arr Ju</t>
  </si>
  <si>
    <t>Daw Nan Than</t>
  </si>
  <si>
    <t>Wan Sar</t>
  </si>
  <si>
    <t>U Marku</t>
  </si>
  <si>
    <t>U Thar Htwe</t>
  </si>
  <si>
    <t>U Wai Sar</t>
  </si>
  <si>
    <t>U Ah Del</t>
  </si>
  <si>
    <t>Pyay Nyein Aye</t>
  </si>
  <si>
    <t>U Kyar Chi</t>
  </si>
  <si>
    <t>Par Yawng (1)</t>
  </si>
  <si>
    <t>U Kyar Ha</t>
  </si>
  <si>
    <t>Par Yawng (2)</t>
  </si>
  <si>
    <t>U Naw Sine</t>
  </si>
  <si>
    <t>San Pya Kachin</t>
  </si>
  <si>
    <t xml:space="preserve">U Hla Aung </t>
  </si>
  <si>
    <t>U Yaw Shu</t>
  </si>
  <si>
    <t>U S Yar Ku</t>
  </si>
  <si>
    <t>Hseng Hsat</t>
  </si>
  <si>
    <t>U Baung Yaim</t>
  </si>
  <si>
    <t>U Hu Daung</t>
  </si>
  <si>
    <t>U Baung Yaw</t>
  </si>
  <si>
    <t>U Francis</t>
  </si>
  <si>
    <t>U Aike Sheng</t>
  </si>
  <si>
    <t>U Pe Yee</t>
  </si>
  <si>
    <t>Wan Ke</t>
  </si>
  <si>
    <t>U Philipu</t>
  </si>
  <si>
    <t>U Mar Htel</t>
  </si>
  <si>
    <t>U Li Sar</t>
  </si>
  <si>
    <t>Kone Sar</t>
  </si>
  <si>
    <t>02013</t>
  </si>
  <si>
    <t>100'6.1720'E</t>
  </si>
  <si>
    <t>20'41.0830'N</t>
  </si>
  <si>
    <t>09-459964407</t>
  </si>
  <si>
    <t>Have received database at 5.5.2021 and summary data received. (Pin Laung, Feed produced amount – 136 viss, Distributed to 3 farmers)</t>
  </si>
  <si>
    <t>Have received database at 5.5.2021 and summary data received. (Pekon, Feed produced amount – 450 viss, Distributed to 2 farmers)</t>
  </si>
  <si>
    <t>U Htun Hling</t>
  </si>
  <si>
    <t>Yae Oo</t>
  </si>
  <si>
    <t>U Hla Moe</t>
  </si>
  <si>
    <t>U Tee Lon</t>
  </si>
  <si>
    <t>U Law Reh</t>
  </si>
  <si>
    <t>Saung Lan</t>
  </si>
  <si>
    <t>U Mereh</t>
  </si>
  <si>
    <t>Daw Pawkel</t>
  </si>
  <si>
    <t>U Soe Reh</t>
  </si>
  <si>
    <t>U Chel</t>
  </si>
  <si>
    <t>U Kureh</t>
  </si>
  <si>
    <t>U Soreh</t>
  </si>
  <si>
    <t>U Tireh</t>
  </si>
  <si>
    <t>PheBu</t>
  </si>
  <si>
    <t>Feed Miller</t>
  </si>
  <si>
    <t>U Mg Win</t>
  </si>
  <si>
    <t>Dau Por Klel</t>
  </si>
  <si>
    <t>Demo</t>
  </si>
  <si>
    <t>U Tun Kyi</t>
  </si>
  <si>
    <t>U Dereh</t>
  </si>
  <si>
    <t>non project farmer</t>
  </si>
  <si>
    <t>Mobyel</t>
  </si>
  <si>
    <t>ID code of Nursery farmer</t>
  </si>
  <si>
    <t xml:space="preserve">Received database at 26.4.2021. (Taunggyi, Feed produced amount – 200 viss, Distributed to 4 farmers) </t>
  </si>
  <si>
    <t xml:space="preserve">U Hpauyu Tu Myat </t>
  </si>
  <si>
    <t>09-43120321</t>
  </si>
  <si>
    <t>N25.412867</t>
  </si>
  <si>
    <t>E97.366776</t>
  </si>
  <si>
    <t>Nam Kwayt</t>
  </si>
  <si>
    <t>03001</t>
  </si>
  <si>
    <t>Aug (2020)</t>
  </si>
  <si>
    <t>Sept (2020)</t>
  </si>
  <si>
    <t>Oct (2020)</t>
  </si>
  <si>
    <t>Nov (2020)</t>
  </si>
  <si>
    <t>Dec (2020)</t>
  </si>
  <si>
    <t>Jan (2021)</t>
  </si>
  <si>
    <t>Feb (2021)</t>
  </si>
  <si>
    <t>Mar  (2021)</t>
  </si>
  <si>
    <t>April  (2021)</t>
  </si>
  <si>
    <t>feb  (2021)</t>
  </si>
  <si>
    <t>Kachin</t>
  </si>
  <si>
    <t>2020-2021</t>
  </si>
  <si>
    <t>MFF</t>
  </si>
  <si>
    <t>Reason for No production</t>
  </si>
  <si>
    <t>Building has not finished yet. He may start running at this month (May 2021)</t>
  </si>
  <si>
    <t>Gift</t>
  </si>
  <si>
    <t>31.8.2020</t>
  </si>
  <si>
    <t>Feed mill has not been delivered yet. It is in Myitkyina office. Between Bhamo and Momauk, there is shooting.</t>
  </si>
  <si>
    <t>8,914 viss (Own Used)</t>
  </si>
  <si>
    <t>1796 viss (Own used)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</si>
</sst>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_(* #,##0.00_);_(* \(#,##0.00\);_(* &quot;-&quot;??_);_(@_)"/>
    <numFmt numFmtId="165" formatCode="0.00000"/>
    <numFmt numFmtId="166" formatCode="_-* #,##0_-;\-* #,##0_-;_-* &quot;-&quot;??_-;_-@_-"/>
    <numFmt numFmtId="167" formatCode="_(* #,##0_);_(* \(#,##0\);_(* &quot;-&quot;??_);_(@_)"/>
  </numFmts>
  <fonts count="29" x14ac:knownFonts="1">
    <font>
      <sz val="11"/>
      <color theme="1"/>
      <name val="Calibri"/>
      <family val="2"/>
      <scheme val="minor"/>
    </font>
    <font>
      <sz val="11"/>
      <color theme="1"/>
      <name val="Calibri"/>
      <family val="2"/>
      <scheme val="minor"/>
    </font>
    <font>
      <sz val="9"/>
      <color indexed="81"/>
      <name val="Tahoma"/>
      <family val="2"/>
    </font>
    <font>
      <b/>
      <sz val="9"/>
      <color indexed="81"/>
      <name val="Tahoma"/>
      <family val="2"/>
    </font>
    <font>
      <b/>
      <sz val="10"/>
      <color theme="1"/>
      <name val="Pyidaungsu"/>
      <family val="2"/>
    </font>
    <font>
      <sz val="10"/>
      <color theme="1"/>
      <name val="Pyidaungsu"/>
      <family val="2"/>
    </font>
    <font>
      <b/>
      <sz val="10"/>
      <color indexed="8"/>
      <name val="Pyidaungsu"/>
      <family val="2"/>
    </font>
    <font>
      <b/>
      <sz val="10"/>
      <color theme="0"/>
      <name val="Pyidaungsu"/>
      <family val="2"/>
    </font>
    <font>
      <b/>
      <sz val="10"/>
      <name val="Pyidaungsu"/>
      <family val="2"/>
    </font>
    <font>
      <b/>
      <sz val="10"/>
      <color rgb="FF0070C0"/>
      <name val="Pyidaungsu"/>
      <family val="2"/>
    </font>
    <font>
      <sz val="8"/>
      <color theme="1"/>
      <name val="Pyidaungsu"/>
      <family val="2"/>
    </font>
    <font>
      <sz val="10"/>
      <color indexed="8"/>
      <name val="Arial"/>
      <family val="2"/>
    </font>
    <font>
      <b/>
      <sz val="8"/>
      <color theme="0"/>
      <name val="Pyidaungsu"/>
      <family val="2"/>
    </font>
    <font>
      <sz val="8"/>
      <name val="Calibri"/>
      <family val="2"/>
      <scheme val="minor"/>
    </font>
    <font>
      <sz val="11"/>
      <color theme="1"/>
      <name val="Zawgyi-One"/>
      <family val="2"/>
    </font>
    <font>
      <b/>
      <sz val="11"/>
      <color theme="1"/>
      <name val="Calibri"/>
      <family val="2"/>
      <scheme val="minor"/>
    </font>
    <font>
      <b/>
      <u/>
      <sz val="11"/>
      <color theme="1"/>
      <name val="Calibri"/>
      <family val="2"/>
      <scheme val="minor"/>
    </font>
    <font>
      <b/>
      <sz val="10"/>
      <name val="Calibri"/>
      <family val="2"/>
      <scheme val="minor"/>
    </font>
    <font>
      <sz val="10"/>
      <color theme="1"/>
      <name val="Calibri"/>
      <family val="2"/>
      <scheme val="minor"/>
    </font>
    <font>
      <sz val="10"/>
      <color rgb="FF201F1E"/>
      <name val="Calibri"/>
      <family val="2"/>
    </font>
    <font>
      <b/>
      <sz val="10"/>
      <color theme="1"/>
      <name val="Calibri"/>
      <family val="2"/>
      <scheme val="minor"/>
    </font>
    <font>
      <b/>
      <sz val="10"/>
      <color rgb="FF201F1E"/>
      <name val="Calibri"/>
      <family val="2"/>
    </font>
    <font>
      <b/>
      <sz val="10"/>
      <color theme="0"/>
      <name val="Calibri"/>
      <family val="2"/>
      <scheme val="minor"/>
    </font>
    <font>
      <sz val="10"/>
      <color indexed="8"/>
      <name val="Pyidaungsu"/>
      <family val="2"/>
    </font>
    <font>
      <sz val="10"/>
      <name val="Pyidaungsu"/>
      <family val="2"/>
    </font>
    <font>
      <sz val="10"/>
      <color rgb="FFFF0000"/>
      <name val="Pyidaungsu"/>
      <family val="2"/>
    </font>
    <font>
      <sz val="10"/>
      <color rgb="FF000000"/>
      <name val="Pyidaungsu"/>
      <family val="2"/>
    </font>
    <font>
      <sz val="9"/>
      <color indexed="81"/>
      <name val="Tahoma"/>
      <charset val="1"/>
    </font>
    <font>
      <b/>
      <sz val="9"/>
      <color indexed="81"/>
      <name val="Tahoma"/>
      <charset val="1"/>
    </font>
  </fonts>
  <fills count="17">
    <fill>
      <patternFill patternType="none"/>
    </fill>
    <fill>
      <patternFill patternType="gray125"/>
    </fill>
    <fill>
      <patternFill patternType="solid">
        <fgColor theme="0"/>
        <bgColor indexed="64"/>
      </patternFill>
    </fill>
    <fill>
      <patternFill patternType="solid">
        <fgColor theme="1"/>
        <bgColor indexed="64"/>
      </patternFill>
    </fill>
    <fill>
      <patternFill patternType="solid">
        <fgColor theme="4" tint="0.79998168889431442"/>
        <bgColor indexed="64"/>
      </patternFill>
    </fill>
    <fill>
      <patternFill patternType="solid">
        <fgColor rgb="FF002060"/>
        <bgColor indexed="64"/>
      </patternFill>
    </fill>
    <fill>
      <patternFill patternType="solid">
        <fgColor theme="2" tint="-9.9978637043366805E-2"/>
        <bgColor indexed="64"/>
      </patternFill>
    </fill>
    <fill>
      <patternFill patternType="solid">
        <fgColor theme="5" tint="0.79998168889431442"/>
        <bgColor indexed="64"/>
      </patternFill>
    </fill>
    <fill>
      <patternFill patternType="solid">
        <fgColor rgb="FFFFFFFF"/>
        <bgColor indexed="64"/>
      </patternFill>
    </fill>
    <fill>
      <patternFill patternType="solid">
        <fgColor theme="4" tint="0.59999389629810485"/>
        <bgColor indexed="64"/>
      </patternFill>
    </fill>
    <fill>
      <patternFill patternType="solid">
        <fgColor rgb="FFFF0000"/>
        <bgColor indexed="64"/>
      </patternFill>
    </fill>
    <fill>
      <patternFill patternType="solid">
        <fgColor theme="3" tint="-0.499984740745262"/>
        <bgColor indexed="64"/>
      </patternFill>
    </fill>
    <fill>
      <patternFill patternType="solid">
        <fgColor theme="4" tint="-0.499984740745262"/>
        <bgColor indexed="64"/>
      </patternFill>
    </fill>
    <fill>
      <patternFill patternType="solid">
        <fgColor rgb="FFFFFF00"/>
        <bgColor indexed="64"/>
      </patternFill>
    </fill>
    <fill>
      <patternFill patternType="solid">
        <fgColor theme="5" tint="0.59999389629810485"/>
        <bgColor indexed="64"/>
      </patternFill>
    </fill>
    <fill>
      <patternFill patternType="solid">
        <fgColor theme="8" tint="-0.499984740745262"/>
        <bgColor indexed="64"/>
      </patternFill>
    </fill>
    <fill>
      <patternFill patternType="solid">
        <fgColor theme="0"/>
        <bgColor rgb="FFFF9900"/>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bottom/>
      <diagonal/>
    </border>
    <border>
      <left/>
      <right/>
      <top/>
      <bottom style="thin">
        <color theme="1"/>
      </bottom>
      <diagonal/>
    </border>
    <border>
      <left style="thin">
        <color theme="1"/>
      </left>
      <right style="thin">
        <color theme="1"/>
      </right>
      <top style="thin">
        <color theme="1"/>
      </top>
      <bottom style="thin">
        <color theme="1"/>
      </bottom>
      <diagonal/>
    </border>
    <border>
      <left style="thin">
        <color theme="1"/>
      </left>
      <right style="thin">
        <color theme="1"/>
      </right>
      <top style="thin">
        <color theme="1"/>
      </top>
      <bottom/>
      <diagonal/>
    </border>
    <border>
      <left style="thin">
        <color theme="1"/>
      </left>
      <right style="thin">
        <color theme="1"/>
      </right>
      <top/>
      <bottom style="thin">
        <color theme="1"/>
      </bottom>
      <diagonal/>
    </border>
    <border>
      <left style="thin">
        <color indexed="64"/>
      </left>
      <right style="thin">
        <color indexed="64"/>
      </right>
      <top style="thin">
        <color theme="1"/>
      </top>
      <bottom/>
      <diagonal/>
    </border>
    <border>
      <left/>
      <right style="thin">
        <color indexed="64"/>
      </right>
      <top style="thin">
        <color theme="0"/>
      </top>
      <bottom style="thin">
        <color theme="0"/>
      </bottom>
      <diagonal/>
    </border>
    <border>
      <left style="thin">
        <color indexed="64"/>
      </left>
      <right style="thin">
        <color indexed="64"/>
      </right>
      <top style="thin">
        <color theme="0"/>
      </top>
      <bottom style="thin">
        <color theme="0"/>
      </bottom>
      <diagonal/>
    </border>
    <border>
      <left style="thin">
        <color indexed="64"/>
      </left>
      <right style="thin">
        <color theme="0"/>
      </right>
      <top style="thin">
        <color theme="0"/>
      </top>
      <bottom style="thin">
        <color theme="0"/>
      </bottom>
      <diagonal/>
    </border>
    <border>
      <left style="thin">
        <color indexed="64"/>
      </left>
      <right style="thin">
        <color indexed="64"/>
      </right>
      <top/>
      <bottom style="thin">
        <color theme="1"/>
      </bottom>
      <diagonal/>
    </border>
    <border>
      <left style="thin">
        <color theme="0"/>
      </left>
      <right style="thin">
        <color theme="0"/>
      </right>
      <top/>
      <bottom style="thin">
        <color theme="0"/>
      </bottom>
      <diagonal/>
    </border>
    <border>
      <left style="thin">
        <color theme="1"/>
      </left>
      <right style="thin">
        <color theme="1"/>
      </right>
      <top/>
      <bottom/>
      <diagonal/>
    </border>
    <border>
      <left style="thin">
        <color theme="1"/>
      </left>
      <right/>
      <top style="thin">
        <color theme="1"/>
      </top>
      <bottom style="thin">
        <color theme="1"/>
      </bottom>
      <diagonal/>
    </border>
    <border>
      <left style="thin">
        <color indexed="64"/>
      </left>
      <right/>
      <top/>
      <bottom style="thin">
        <color indexed="64"/>
      </bottom>
      <diagonal/>
    </border>
    <border>
      <left/>
      <right/>
      <top style="thin">
        <color indexed="64"/>
      </top>
      <bottom/>
      <diagonal/>
    </border>
  </borders>
  <cellStyleXfs count="5">
    <xf numFmtId="0" fontId="0" fillId="0" borderId="0"/>
    <xf numFmtId="164" fontId="1" fillId="0" borderId="0" applyFont="0" applyFill="0" applyBorder="0" applyAlignment="0" applyProtection="0"/>
    <xf numFmtId="0" fontId="11" fillId="0" borderId="0"/>
    <xf numFmtId="9" fontId="1" fillId="0" borderId="0" applyFont="0" applyFill="0" applyBorder="0" applyAlignment="0" applyProtection="0"/>
    <xf numFmtId="43" fontId="1" fillId="0" borderId="0" applyFont="0" applyFill="0" applyBorder="0" applyAlignment="0" applyProtection="0"/>
  </cellStyleXfs>
  <cellXfs count="204">
    <xf numFmtId="0" fontId="0" fillId="0" borderId="0" xfId="0"/>
    <xf numFmtId="0" fontId="5" fillId="0" borderId="0" xfId="0" applyFont="1"/>
    <xf numFmtId="0" fontId="4" fillId="0" borderId="6" xfId="0" applyFont="1" applyBorder="1" applyAlignment="1">
      <alignment horizontal="center" vertical="center" wrapText="1"/>
    </xf>
    <xf numFmtId="0" fontId="4" fillId="0" borderId="1" xfId="0" applyFont="1" applyBorder="1" applyAlignment="1">
      <alignment horizontal="center" vertical="center" wrapText="1"/>
    </xf>
    <xf numFmtId="0" fontId="5" fillId="0" borderId="1" xfId="0" applyFont="1" applyBorder="1" applyAlignment="1">
      <alignment horizontal="center" vertical="center"/>
    </xf>
    <xf numFmtId="0" fontId="7" fillId="3" borderId="0" xfId="0" applyFont="1" applyFill="1" applyAlignment="1">
      <alignment vertical="center"/>
    </xf>
    <xf numFmtId="0" fontId="7" fillId="3" borderId="0" xfId="0" applyFont="1" applyFill="1" applyAlignment="1"/>
    <xf numFmtId="0" fontId="5" fillId="0" borderId="0" xfId="0" applyFont="1" applyAlignment="1">
      <alignment vertical="center"/>
    </xf>
    <xf numFmtId="0" fontId="4" fillId="0" borderId="0" xfId="0" applyFont="1" applyAlignment="1">
      <alignment vertical="center"/>
    </xf>
    <xf numFmtId="0" fontId="5" fillId="0" borderId="1" xfId="0" applyFont="1" applyBorder="1"/>
    <xf numFmtId="0" fontId="8" fillId="0" borderId="1" xfId="0" applyFont="1" applyBorder="1" applyAlignment="1">
      <alignment horizontal="center" vertical="center" wrapText="1"/>
    </xf>
    <xf numFmtId="0" fontId="6" fillId="2" borderId="0" xfId="0" applyFont="1" applyFill="1" applyBorder="1" applyAlignment="1">
      <alignment horizontal="left" vertical="center"/>
    </xf>
    <xf numFmtId="0" fontId="6" fillId="2" borderId="0" xfId="0" applyFont="1" applyFill="1" applyBorder="1" applyAlignment="1">
      <alignment vertical="center" wrapText="1"/>
    </xf>
    <xf numFmtId="0" fontId="9" fillId="0" borderId="0" xfId="0" applyFont="1" applyAlignment="1">
      <alignment horizontal="center" vertical="center" wrapText="1"/>
    </xf>
    <xf numFmtId="14" fontId="5" fillId="0" borderId="1" xfId="0" applyNumberFormat="1" applyFont="1" applyBorder="1" applyAlignment="1">
      <alignment horizontal="center" vertical="center"/>
    </xf>
    <xf numFmtId="0" fontId="5" fillId="0" borderId="3" xfId="0" applyFont="1" applyBorder="1" applyAlignment="1">
      <alignment horizontal="center" vertical="top"/>
    </xf>
    <xf numFmtId="0" fontId="5" fillId="0" borderId="1" xfId="0" applyFont="1" applyBorder="1" applyAlignment="1">
      <alignment horizontal="left" vertical="center"/>
    </xf>
    <xf numFmtId="0" fontId="5" fillId="0" borderId="1" xfId="0" applyFont="1" applyBorder="1" applyAlignment="1">
      <alignment horizontal="center" vertical="top"/>
    </xf>
    <xf numFmtId="0" fontId="5" fillId="0" borderId="1" xfId="0" applyFont="1" applyBorder="1" applyAlignment="1">
      <alignment wrapText="1"/>
    </xf>
    <xf numFmtId="0" fontId="5" fillId="2" borderId="1" xfId="0" applyFont="1" applyFill="1" applyBorder="1" applyAlignment="1">
      <alignment vertical="center"/>
    </xf>
    <xf numFmtId="0" fontId="5" fillId="2" borderId="1" xfId="0" applyFont="1" applyFill="1" applyBorder="1" applyAlignment="1">
      <alignment horizontal="left" vertical="center"/>
    </xf>
    <xf numFmtId="0" fontId="4" fillId="4" borderId="1" xfId="0" applyFont="1" applyFill="1" applyBorder="1" applyAlignment="1">
      <alignment horizontal="center" vertical="center" wrapText="1"/>
    </xf>
    <xf numFmtId="0" fontId="4" fillId="0" borderId="0" xfId="0" applyFont="1"/>
    <xf numFmtId="0" fontId="10" fillId="0" borderId="0" xfId="0" applyFont="1"/>
    <xf numFmtId="0" fontId="12" fillId="5" borderId="9" xfId="2" applyFont="1" applyFill="1" applyBorder="1" applyAlignment="1">
      <alignment horizontal="center" vertical="center" wrapText="1"/>
    </xf>
    <xf numFmtId="0" fontId="10" fillId="0" borderId="1" xfId="0" applyFont="1" applyBorder="1" applyAlignment="1">
      <alignment vertical="center"/>
    </xf>
    <xf numFmtId="0" fontId="5" fillId="0" borderId="1" xfId="0" quotePrefix="1" applyFont="1" applyBorder="1"/>
    <xf numFmtId="0" fontId="5" fillId="0" borderId="1" xfId="0" applyFont="1" applyBorder="1" applyAlignment="1">
      <alignment horizontal="center" vertical="top" wrapText="1"/>
    </xf>
    <xf numFmtId="0" fontId="5" fillId="2" borderId="1" xfId="0" applyFont="1" applyFill="1" applyBorder="1" applyAlignment="1">
      <alignment horizontal="center" vertical="top" wrapText="1"/>
    </xf>
    <xf numFmtId="0" fontId="5" fillId="0" borderId="1" xfId="0" applyFont="1" applyBorder="1" applyAlignment="1">
      <alignment vertical="center"/>
    </xf>
    <xf numFmtId="0" fontId="17" fillId="6" borderId="11" xfId="0" applyFont="1" applyFill="1" applyBorder="1" applyAlignment="1">
      <alignment horizontal="center" vertical="center"/>
    </xf>
    <xf numFmtId="0" fontId="22" fillId="12" borderId="19" xfId="0" applyFont="1" applyFill="1" applyBorder="1" applyAlignment="1">
      <alignment horizontal="center" vertical="center"/>
    </xf>
    <xf numFmtId="0" fontId="18" fillId="9" borderId="11" xfId="0" applyFont="1" applyFill="1" applyBorder="1" applyAlignment="1">
      <alignment vertical="top" wrapText="1"/>
    </xf>
    <xf numFmtId="0" fontId="18" fillId="4" borderId="11" xfId="0" applyFont="1" applyFill="1" applyBorder="1" applyAlignment="1">
      <alignment vertical="top"/>
    </xf>
    <xf numFmtId="0" fontId="18" fillId="7" borderId="11" xfId="0" applyFont="1" applyFill="1" applyBorder="1" applyAlignment="1">
      <alignment vertical="top"/>
    </xf>
    <xf numFmtId="0" fontId="19" fillId="8" borderId="11" xfId="0" applyFont="1" applyFill="1" applyBorder="1" applyAlignment="1">
      <alignment horizontal="center" vertical="top" wrapText="1"/>
    </xf>
    <xf numFmtId="166" fontId="15" fillId="2" borderId="11" xfId="4" applyNumberFormat="1" applyFont="1" applyFill="1" applyBorder="1" applyAlignment="1">
      <alignment horizontal="center" vertical="center" wrapText="1"/>
    </xf>
    <xf numFmtId="166" fontId="15" fillId="2" borderId="11" xfId="4" applyNumberFormat="1" applyFont="1" applyFill="1" applyBorder="1" applyAlignment="1">
      <alignment vertical="center" wrapText="1"/>
    </xf>
    <xf numFmtId="166" fontId="20" fillId="2" borderId="11" xfId="4" applyNumberFormat="1" applyFont="1" applyFill="1" applyBorder="1" applyAlignment="1">
      <alignment vertical="center"/>
    </xf>
    <xf numFmtId="9" fontId="19" fillId="8" borderId="21" xfId="3" applyFont="1" applyFill="1" applyBorder="1" applyAlignment="1">
      <alignment horizontal="center" vertical="top" wrapText="1"/>
    </xf>
    <xf numFmtId="9" fontId="21" fillId="8" borderId="21" xfId="3" applyFont="1" applyFill="1" applyBorder="1" applyAlignment="1">
      <alignment horizontal="center" vertical="center" wrapText="1"/>
    </xf>
    <xf numFmtId="0" fontId="14" fillId="0" borderId="1" xfId="0" quotePrefix="1" applyFont="1" applyBorder="1" applyAlignment="1">
      <alignment horizontal="left" vertical="center"/>
    </xf>
    <xf numFmtId="0" fontId="23" fillId="2" borderId="1" xfId="0" applyFont="1" applyFill="1" applyBorder="1" applyAlignment="1">
      <alignment horizontal="left" vertical="center" wrapText="1"/>
    </xf>
    <xf numFmtId="0" fontId="5" fillId="2" borderId="1" xfId="0" applyFont="1" applyFill="1" applyBorder="1" applyAlignment="1">
      <alignment horizontal="left" vertical="center" wrapText="1"/>
    </xf>
    <xf numFmtId="0" fontId="24" fillId="0" borderId="1" xfId="0" applyFont="1" applyBorder="1" applyAlignment="1">
      <alignment horizontal="center" vertical="center"/>
    </xf>
    <xf numFmtId="0" fontId="24" fillId="2" borderId="1" xfId="0" applyFont="1" applyFill="1" applyBorder="1" applyAlignment="1">
      <alignment vertical="center"/>
    </xf>
    <xf numFmtId="0" fontId="24" fillId="0" borderId="1" xfId="0" applyFont="1" applyBorder="1" applyAlignment="1">
      <alignment horizontal="left" vertical="center"/>
    </xf>
    <xf numFmtId="0" fontId="24" fillId="0" borderId="0" xfId="0" applyFont="1"/>
    <xf numFmtId="0" fontId="24" fillId="2" borderId="1" xfId="0" applyFont="1" applyFill="1" applyBorder="1" applyAlignment="1">
      <alignment horizontal="left" vertical="center"/>
    </xf>
    <xf numFmtId="0" fontId="24" fillId="2" borderId="1" xfId="0" applyFont="1" applyFill="1" applyBorder="1" applyAlignment="1">
      <alignment horizontal="left"/>
    </xf>
    <xf numFmtId="0" fontId="4" fillId="2" borderId="1" xfId="0" applyFont="1" applyFill="1" applyBorder="1" applyAlignment="1">
      <alignment horizontal="center" vertical="center" wrapText="1"/>
    </xf>
    <xf numFmtId="0" fontId="4" fillId="0" borderId="0" xfId="0" applyFont="1" applyAlignment="1">
      <alignment horizontal="center" vertical="center"/>
    </xf>
    <xf numFmtId="165" fontId="24" fillId="2" borderId="1" xfId="0" applyNumberFormat="1" applyFont="1" applyFill="1" applyBorder="1" applyAlignment="1">
      <alignment horizontal="left" vertical="center"/>
    </xf>
    <xf numFmtId="0" fontId="24" fillId="0" borderId="0" xfId="0" applyFont="1" applyAlignment="1">
      <alignment horizontal="left"/>
    </xf>
    <xf numFmtId="0" fontId="24" fillId="0" borderId="1" xfId="0" applyFont="1" applyBorder="1" applyAlignment="1">
      <alignment horizontal="left" vertical="top"/>
    </xf>
    <xf numFmtId="0" fontId="24" fillId="0" borderId="1" xfId="0" applyFont="1" applyBorder="1" applyAlignment="1">
      <alignment horizontal="left"/>
    </xf>
    <xf numFmtId="0" fontId="24" fillId="0" borderId="1" xfId="0" applyFont="1" applyBorder="1" applyAlignment="1">
      <alignment horizontal="center" vertical="top"/>
    </xf>
    <xf numFmtId="0" fontId="24" fillId="0" borderId="1" xfId="0" applyFont="1" applyBorder="1"/>
    <xf numFmtId="0" fontId="24" fillId="0" borderId="1" xfId="0" applyFont="1" applyBorder="1" applyAlignment="1">
      <alignment horizontal="right"/>
    </xf>
    <xf numFmtId="167" fontId="24" fillId="0" borderId="1" xfId="1" applyNumberFormat="1" applyFont="1" applyBorder="1" applyAlignment="1">
      <alignment horizontal="right"/>
    </xf>
    <xf numFmtId="0" fontId="4" fillId="9" borderId="1" xfId="0" applyFont="1" applyFill="1" applyBorder="1" applyAlignment="1">
      <alignment horizontal="center" vertical="center" wrapText="1"/>
    </xf>
    <xf numFmtId="0" fontId="4" fillId="14" borderId="1" xfId="0" applyFont="1" applyFill="1" applyBorder="1" applyAlignment="1">
      <alignment horizontal="center" vertical="center" wrapText="1"/>
    </xf>
    <xf numFmtId="167" fontId="24" fillId="0" borderId="1" xfId="1" applyNumberFormat="1" applyFont="1" applyBorder="1" applyAlignment="1">
      <alignment horizontal="left"/>
    </xf>
    <xf numFmtId="167" fontId="5" fillId="0" borderId="1" xfId="1" applyNumberFormat="1" applyFont="1" applyBorder="1"/>
    <xf numFmtId="0" fontId="24" fillId="2" borderId="1" xfId="0" applyFont="1" applyFill="1" applyBorder="1" applyAlignment="1">
      <alignment horizontal="left" vertical="top"/>
    </xf>
    <xf numFmtId="0" fontId="24" fillId="0" borderId="1" xfId="0" quotePrefix="1" applyFont="1" applyBorder="1" applyAlignment="1">
      <alignment horizontal="left" vertical="top"/>
    </xf>
    <xf numFmtId="0" fontId="24" fillId="0" borderId="1" xfId="0" applyFont="1" applyBorder="1" applyAlignment="1">
      <alignment horizontal="left" vertical="top" wrapText="1"/>
    </xf>
    <xf numFmtId="167" fontId="24" fillId="0" borderId="1" xfId="1" applyNumberFormat="1" applyFont="1" applyBorder="1" applyAlignment="1">
      <alignment horizontal="left" vertical="top"/>
    </xf>
    <xf numFmtId="167" fontId="24" fillId="0" borderId="1" xfId="1" applyNumberFormat="1" applyFont="1" applyBorder="1" applyAlignment="1">
      <alignment horizontal="right" vertical="top"/>
    </xf>
    <xf numFmtId="0" fontId="24" fillId="0" borderId="1" xfId="0" applyFont="1" applyBorder="1" applyAlignment="1">
      <alignment horizontal="right" vertical="top"/>
    </xf>
    <xf numFmtId="0" fontId="24" fillId="0" borderId="0" xfId="0" applyFont="1" applyAlignment="1">
      <alignment horizontal="left" vertical="top"/>
    </xf>
    <xf numFmtId="0" fontId="4" fillId="2" borderId="1" xfId="0" applyFont="1" applyFill="1" applyBorder="1" applyAlignment="1">
      <alignment horizontal="center" vertical="center"/>
    </xf>
    <xf numFmtId="0" fontId="4" fillId="0" borderId="0" xfId="0" applyFont="1" applyAlignment="1">
      <alignment horizontal="left" vertical="center" wrapText="1"/>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0" fontId="5" fillId="2" borderId="1" xfId="0" quotePrefix="1" applyFont="1" applyFill="1" applyBorder="1" applyAlignment="1">
      <alignment vertical="center"/>
    </xf>
    <xf numFmtId="0" fontId="5" fillId="2" borderId="1" xfId="0" applyFont="1" applyFill="1" applyBorder="1" applyAlignment="1">
      <alignment vertical="top"/>
    </xf>
    <xf numFmtId="0" fontId="24" fillId="2" borderId="1" xfId="0" applyFont="1" applyFill="1" applyBorder="1" applyAlignment="1">
      <alignment vertical="top"/>
    </xf>
    <xf numFmtId="167" fontId="5" fillId="2" borderId="1" xfId="1" applyNumberFormat="1" applyFont="1" applyFill="1" applyBorder="1" applyAlignment="1">
      <alignment horizontal="center" vertical="top" wrapText="1"/>
    </xf>
    <xf numFmtId="0" fontId="7" fillId="15" borderId="1" xfId="0" applyFont="1" applyFill="1" applyBorder="1" applyAlignment="1">
      <alignment horizontal="center" vertical="center" wrapText="1"/>
    </xf>
    <xf numFmtId="0" fontId="5" fillId="0" borderId="1" xfId="0" applyFont="1" applyBorder="1" applyAlignment="1">
      <alignment horizontal="left"/>
    </xf>
    <xf numFmtId="165" fontId="5" fillId="2" borderId="1" xfId="0" applyNumberFormat="1" applyFont="1" applyFill="1" applyBorder="1" applyAlignment="1">
      <alignment horizontal="left" vertical="center"/>
    </xf>
    <xf numFmtId="0" fontId="5" fillId="2" borderId="1" xfId="0" quotePrefix="1" applyFont="1" applyFill="1" applyBorder="1" applyAlignment="1">
      <alignment horizontal="left" vertical="center"/>
    </xf>
    <xf numFmtId="0" fontId="5" fillId="2" borderId="1" xfId="0" applyFont="1" applyFill="1" applyBorder="1" applyAlignment="1">
      <alignment horizontal="left" vertical="top"/>
    </xf>
    <xf numFmtId="0" fontId="5" fillId="10" borderId="5" xfId="0" applyFont="1" applyFill="1" applyBorder="1" applyAlignment="1">
      <alignment horizontal="left" vertical="top"/>
    </xf>
    <xf numFmtId="167" fontId="5" fillId="0" borderId="1" xfId="1" applyNumberFormat="1" applyFont="1" applyBorder="1" applyAlignment="1">
      <alignment horizontal="right" vertical="top"/>
    </xf>
    <xf numFmtId="167" fontId="25" fillId="0" borderId="1" xfId="1" applyNumberFormat="1" applyFont="1" applyBorder="1" applyAlignment="1">
      <alignment horizontal="right" vertical="top" wrapText="1"/>
    </xf>
    <xf numFmtId="167" fontId="24" fillId="0" borderId="1" xfId="1" applyNumberFormat="1" applyFont="1" applyBorder="1" applyAlignment="1">
      <alignment horizontal="right" vertical="top" wrapText="1"/>
    </xf>
    <xf numFmtId="167" fontId="5" fillId="0" borderId="1" xfId="1" applyNumberFormat="1" applyFont="1" applyBorder="1" applyAlignment="1">
      <alignment horizontal="right" vertical="top" wrapText="1"/>
    </xf>
    <xf numFmtId="0" fontId="5" fillId="0" borderId="1" xfId="0" applyFont="1" applyBorder="1" applyAlignment="1">
      <alignment horizontal="left" vertical="top"/>
    </xf>
    <xf numFmtId="0" fontId="5" fillId="0" borderId="0" xfId="0" applyFont="1" applyAlignment="1">
      <alignment horizontal="left" vertical="top"/>
    </xf>
    <xf numFmtId="0" fontId="5" fillId="10" borderId="1" xfId="0" applyFont="1" applyFill="1" applyBorder="1" applyAlignment="1">
      <alignment horizontal="left" vertical="top"/>
    </xf>
    <xf numFmtId="0" fontId="7" fillId="3" borderId="0" xfId="0" applyFont="1" applyFill="1" applyAlignment="1">
      <alignment vertical="top"/>
    </xf>
    <xf numFmtId="0" fontId="4" fillId="0" borderId="0" xfId="0" applyFont="1" applyAlignment="1">
      <alignment vertical="top"/>
    </xf>
    <xf numFmtId="0" fontId="4" fillId="2" borderId="0" xfId="0" applyFont="1" applyFill="1" applyAlignment="1">
      <alignment vertical="top"/>
    </xf>
    <xf numFmtId="0" fontId="5" fillId="0" borderId="1" xfId="0" quotePrefix="1" applyFont="1" applyBorder="1" applyAlignment="1">
      <alignment horizontal="left" vertical="top"/>
    </xf>
    <xf numFmtId="14" fontId="5" fillId="0" borderId="1" xfId="0" applyNumberFormat="1" applyFont="1" applyBorder="1" applyAlignment="1">
      <alignment horizontal="left" vertical="top"/>
    </xf>
    <xf numFmtId="0" fontId="4" fillId="0" borderId="0" xfId="0" applyFont="1" applyAlignment="1">
      <alignment horizontal="left" vertical="top"/>
    </xf>
    <xf numFmtId="0" fontId="5" fillId="0" borderId="1" xfId="0" applyFont="1" applyFill="1" applyBorder="1" applyAlignment="1">
      <alignment horizontal="left" vertical="top"/>
    </xf>
    <xf numFmtId="0" fontId="5" fillId="0" borderId="1" xfId="0" quotePrefix="1" applyFont="1" applyFill="1" applyBorder="1" applyAlignment="1">
      <alignment horizontal="left" vertical="top"/>
    </xf>
    <xf numFmtId="167" fontId="5" fillId="0" borderId="1" xfId="1" applyNumberFormat="1" applyFont="1" applyFill="1" applyBorder="1" applyAlignment="1">
      <alignment horizontal="right" vertical="top"/>
    </xf>
    <xf numFmtId="0" fontId="5" fillId="0" borderId="0" xfId="0" applyFont="1" applyFill="1" applyAlignment="1">
      <alignment horizontal="left" vertical="top"/>
    </xf>
    <xf numFmtId="167" fontId="5" fillId="10" borderId="1" xfId="1" applyNumberFormat="1" applyFont="1" applyFill="1" applyBorder="1" applyAlignment="1">
      <alignment horizontal="right" vertical="top"/>
    </xf>
    <xf numFmtId="14" fontId="5" fillId="13" borderId="1" xfId="0" applyNumberFormat="1" applyFont="1" applyFill="1" applyBorder="1" applyAlignment="1">
      <alignment horizontal="left" vertical="top"/>
    </xf>
    <xf numFmtId="0" fontId="5" fillId="2" borderId="1" xfId="0" quotePrefix="1" applyFont="1" applyFill="1" applyBorder="1" applyAlignment="1">
      <alignment horizontal="left" vertical="top"/>
    </xf>
    <xf numFmtId="0" fontId="5" fillId="0" borderId="1" xfId="0" applyFont="1" applyBorder="1" applyAlignment="1">
      <alignment horizontal="right" vertical="top"/>
    </xf>
    <xf numFmtId="0" fontId="5" fillId="0" borderId="1" xfId="0" applyFont="1" applyBorder="1" applyAlignment="1">
      <alignment vertical="top"/>
    </xf>
    <xf numFmtId="0" fontId="5" fillId="0" borderId="0" xfId="0" applyFont="1" applyAlignment="1">
      <alignment vertical="top"/>
    </xf>
    <xf numFmtId="0" fontId="9" fillId="0" borderId="0" xfId="0" applyFont="1" applyAlignment="1">
      <alignment horizontal="center" vertical="top" wrapText="1"/>
    </xf>
    <xf numFmtId="164" fontId="5" fillId="0" borderId="1" xfId="1" applyFont="1" applyBorder="1" applyAlignment="1">
      <alignment horizontal="center" vertical="top"/>
    </xf>
    <xf numFmtId="14" fontId="5" fillId="0" borderId="1" xfId="0" applyNumberFormat="1" applyFont="1" applyBorder="1" applyAlignment="1">
      <alignment horizontal="center" vertical="top"/>
    </xf>
    <xf numFmtId="14" fontId="5" fillId="0" borderId="1" xfId="0" applyNumberFormat="1" applyFont="1" applyBorder="1" applyAlignment="1">
      <alignment vertical="top"/>
    </xf>
    <xf numFmtId="0" fontId="5" fillId="0" borderId="1" xfId="0" applyFont="1" applyBorder="1" applyAlignment="1">
      <alignment vertical="top" wrapText="1"/>
    </xf>
    <xf numFmtId="14" fontId="5" fillId="0" borderId="1" xfId="1" applyNumberFormat="1" applyFont="1" applyFill="1" applyBorder="1" applyAlignment="1">
      <alignment horizontal="center" vertical="top"/>
    </xf>
    <xf numFmtId="164" fontId="5" fillId="0" borderId="1" xfId="1" applyFont="1" applyFill="1" applyBorder="1" applyAlignment="1">
      <alignment horizontal="center" vertical="top"/>
    </xf>
    <xf numFmtId="0" fontId="5" fillId="2" borderId="1" xfId="0" quotePrefix="1" applyFont="1" applyFill="1" applyBorder="1" applyAlignment="1">
      <alignment vertical="top"/>
    </xf>
    <xf numFmtId="14" fontId="5" fillId="0" borderId="1" xfId="1" applyNumberFormat="1" applyFont="1" applyBorder="1" applyAlignment="1">
      <alignment horizontal="center" vertical="top"/>
    </xf>
    <xf numFmtId="0" fontId="5" fillId="2" borderId="1" xfId="0" applyFont="1" applyFill="1" applyBorder="1" applyAlignment="1">
      <alignment horizontal="center" vertical="top"/>
    </xf>
    <xf numFmtId="0" fontId="5" fillId="16" borderId="1" xfId="0" applyFont="1" applyFill="1" applyBorder="1" applyAlignment="1">
      <alignment horizontal="center" vertical="top"/>
    </xf>
    <xf numFmtId="164" fontId="5" fillId="2" borderId="1" xfId="1" applyFont="1" applyFill="1" applyBorder="1" applyAlignment="1">
      <alignment horizontal="center" vertical="top"/>
    </xf>
    <xf numFmtId="0" fontId="26" fillId="2" borderId="1" xfId="0" applyFont="1" applyFill="1" applyBorder="1" applyAlignment="1">
      <alignment horizontal="center" vertical="top"/>
    </xf>
    <xf numFmtId="164" fontId="5" fillId="13" borderId="1" xfId="1" applyFont="1" applyFill="1" applyBorder="1" applyAlignment="1">
      <alignment horizontal="center" vertical="top"/>
    </xf>
    <xf numFmtId="0" fontId="5" fillId="0" borderId="0" xfId="0" applyFont="1" applyAlignment="1">
      <alignment vertical="top" wrapText="1"/>
    </xf>
    <xf numFmtId="167" fontId="24" fillId="3" borderId="1" xfId="1" applyNumberFormat="1" applyFont="1" applyFill="1" applyBorder="1" applyAlignment="1">
      <alignment horizontal="left"/>
    </xf>
    <xf numFmtId="0" fontId="24" fillId="0" borderId="1" xfId="0" quotePrefix="1" applyFont="1" applyBorder="1" applyAlignment="1">
      <alignment horizontal="center" vertical="center"/>
    </xf>
    <xf numFmtId="0" fontId="24" fillId="0" borderId="1" xfId="0" quotePrefix="1" applyFont="1" applyBorder="1" applyAlignment="1">
      <alignment horizontal="center" vertical="top"/>
    </xf>
    <xf numFmtId="0" fontId="24" fillId="0" borderId="1" xfId="0" quotePrefix="1" applyFont="1" applyBorder="1" applyAlignment="1">
      <alignment horizontal="center"/>
    </xf>
    <xf numFmtId="0" fontId="5" fillId="2" borderId="1" xfId="0" quotePrefix="1" applyFont="1" applyFill="1" applyBorder="1" applyAlignment="1">
      <alignment horizontal="center" vertical="center"/>
    </xf>
    <xf numFmtId="0" fontId="5" fillId="0" borderId="1" xfId="0" quotePrefix="1" applyFont="1" applyBorder="1" applyAlignment="1">
      <alignment horizontal="center" vertical="center"/>
    </xf>
    <xf numFmtId="0" fontId="24" fillId="2" borderId="1" xfId="0" applyFont="1" applyFill="1" applyBorder="1" applyAlignment="1">
      <alignment horizontal="center"/>
    </xf>
    <xf numFmtId="167" fontId="25" fillId="10" borderId="1" xfId="1" applyNumberFormat="1" applyFont="1" applyFill="1" applyBorder="1" applyAlignment="1">
      <alignment horizontal="right" vertical="top" wrapText="1"/>
    </xf>
    <xf numFmtId="167" fontId="25" fillId="10" borderId="1" xfId="1" applyNumberFormat="1" applyFont="1" applyFill="1" applyBorder="1" applyAlignment="1">
      <alignment horizontal="right" vertical="top"/>
    </xf>
    <xf numFmtId="167" fontId="5" fillId="10" borderId="1" xfId="1" applyNumberFormat="1" applyFont="1" applyFill="1" applyBorder="1" applyAlignment="1">
      <alignment horizontal="center" vertical="top" wrapText="1"/>
    </xf>
    <xf numFmtId="167" fontId="5" fillId="0" borderId="0" xfId="1" applyNumberFormat="1" applyFont="1" applyAlignment="1">
      <alignment vertical="top" wrapText="1"/>
    </xf>
    <xf numFmtId="14" fontId="5" fillId="2" borderId="1" xfId="0" applyNumberFormat="1" applyFont="1" applyFill="1" applyBorder="1" applyAlignment="1">
      <alignment horizontal="left" vertical="top"/>
    </xf>
    <xf numFmtId="0" fontId="0" fillId="0" borderId="0" xfId="0" applyAlignment="1"/>
    <xf numFmtId="0" fontId="17" fillId="6" borderId="12" xfId="0" applyFont="1" applyFill="1" applyBorder="1" applyAlignment="1">
      <alignment horizontal="center" vertical="center"/>
    </xf>
    <xf numFmtId="0" fontId="17" fillId="6" borderId="20" xfId="0" applyFont="1" applyFill="1" applyBorder="1" applyAlignment="1">
      <alignment horizontal="center" vertical="center"/>
    </xf>
    <xf numFmtId="0" fontId="0" fillId="0" borderId="1" xfId="0" applyBorder="1" applyAlignment="1">
      <alignment vertical="top"/>
    </xf>
    <xf numFmtId="0" fontId="0" fillId="0" borderId="1" xfId="0" applyBorder="1" applyAlignment="1"/>
    <xf numFmtId="0" fontId="0" fillId="2" borderId="1" xfId="0" applyFill="1" applyBorder="1" applyAlignment="1">
      <alignment vertical="top"/>
    </xf>
    <xf numFmtId="0" fontId="0" fillId="0" borderId="0" xfId="0" applyAlignment="1">
      <alignment vertical="top"/>
    </xf>
    <xf numFmtId="167" fontId="5" fillId="0" borderId="0" xfId="0" applyNumberFormat="1" applyFont="1" applyAlignment="1">
      <alignment vertical="top" wrapText="1"/>
    </xf>
    <xf numFmtId="0" fontId="5" fillId="0" borderId="1" xfId="0" applyFont="1" applyBorder="1" applyAlignment="1">
      <alignment horizontal="center" vertical="center" wrapText="1"/>
    </xf>
    <xf numFmtId="0" fontId="5" fillId="0" borderId="1" xfId="0" applyFont="1" applyBorder="1" applyAlignment="1">
      <alignment horizontal="center"/>
    </xf>
    <xf numFmtId="14" fontId="5" fillId="0" borderId="1" xfId="0" applyNumberFormat="1" applyFont="1" applyBorder="1" applyAlignment="1">
      <alignment horizontal="right" vertical="top"/>
    </xf>
    <xf numFmtId="0" fontId="5" fillId="0" borderId="1" xfId="0" applyFont="1" applyFill="1" applyBorder="1" applyAlignment="1">
      <alignment horizontal="center"/>
    </xf>
    <xf numFmtId="0" fontId="5" fillId="0" borderId="1" xfId="0" applyFont="1" applyFill="1" applyBorder="1" applyAlignment="1">
      <alignment horizontal="center" vertical="center" wrapText="1"/>
    </xf>
    <xf numFmtId="0" fontId="0" fillId="0" borderId="1" xfId="0" applyBorder="1" applyAlignment="1">
      <alignment vertical="top" wrapText="1"/>
    </xf>
    <xf numFmtId="0" fontId="0" fillId="2" borderId="1" xfId="0" applyFill="1" applyBorder="1" applyAlignment="1">
      <alignment vertical="top" wrapText="1"/>
    </xf>
    <xf numFmtId="0" fontId="17" fillId="6" borderId="12" xfId="0" applyFont="1" applyFill="1" applyBorder="1" applyAlignment="1">
      <alignment horizontal="center" vertical="center" wrapText="1"/>
    </xf>
    <xf numFmtId="0" fontId="17" fillId="6" borderId="13" xfId="0" applyFont="1" applyFill="1" applyBorder="1" applyAlignment="1">
      <alignment horizontal="center" vertical="center" wrapText="1"/>
    </xf>
    <xf numFmtId="0" fontId="16" fillId="0" borderId="10" xfId="0" applyFont="1" applyBorder="1" applyAlignment="1">
      <alignment horizontal="left" vertical="center"/>
    </xf>
    <xf numFmtId="0" fontId="22" fillId="11" borderId="14" xfId="0" applyFont="1" applyFill="1" applyBorder="1" applyAlignment="1">
      <alignment horizontal="center" vertical="center" wrapText="1"/>
    </xf>
    <xf numFmtId="0" fontId="22" fillId="11" borderId="18" xfId="0" applyFont="1" applyFill="1" applyBorder="1" applyAlignment="1">
      <alignment horizontal="center" vertical="center" wrapText="1"/>
    </xf>
    <xf numFmtId="0" fontId="22" fillId="11" borderId="1" xfId="0" applyFont="1" applyFill="1" applyBorder="1" applyAlignment="1">
      <alignment horizontal="center" vertical="center" wrapText="1"/>
    </xf>
    <xf numFmtId="0" fontId="22" fillId="12" borderId="15" xfId="0" applyFont="1" applyFill="1" applyBorder="1" applyAlignment="1">
      <alignment horizontal="center" vertical="top" wrapText="1"/>
    </xf>
    <xf numFmtId="0" fontId="22" fillId="12" borderId="16" xfId="0" applyFont="1" applyFill="1" applyBorder="1" applyAlignment="1">
      <alignment horizontal="center" vertical="top" wrapText="1"/>
    </xf>
    <xf numFmtId="0" fontId="22" fillId="12" borderId="17" xfId="0" applyFont="1" applyFill="1" applyBorder="1" applyAlignment="1">
      <alignment horizontal="center" vertical="top" wrapText="1"/>
    </xf>
    <xf numFmtId="0" fontId="17" fillId="6" borderId="11" xfId="0" applyFont="1" applyFill="1" applyBorder="1" applyAlignment="1">
      <alignment horizontal="center" vertical="center" wrapText="1"/>
    </xf>
    <xf numFmtId="0" fontId="7" fillId="5" borderId="9" xfId="0" applyFont="1" applyFill="1" applyBorder="1" applyAlignment="1">
      <alignment horizontal="center" vertical="top" wrapText="1"/>
    </xf>
    <xf numFmtId="0" fontId="4" fillId="14" borderId="22" xfId="0" applyFont="1" applyFill="1" applyBorder="1" applyAlignment="1">
      <alignment horizontal="center" vertical="center" wrapText="1"/>
    </xf>
    <xf numFmtId="0" fontId="4" fillId="14" borderId="8" xfId="0" applyFont="1" applyFill="1" applyBorder="1" applyAlignment="1">
      <alignment horizontal="center" vertical="center" wrapText="1"/>
    </xf>
    <xf numFmtId="0" fontId="4" fillId="14" borderId="6" xfId="0" applyFont="1" applyFill="1" applyBorder="1" applyAlignment="1">
      <alignment horizontal="center" vertical="center" wrapText="1"/>
    </xf>
    <xf numFmtId="0" fontId="5" fillId="9" borderId="22" xfId="0" applyFont="1" applyFill="1" applyBorder="1" applyAlignment="1">
      <alignment horizontal="center"/>
    </xf>
    <xf numFmtId="0" fontId="5" fillId="9" borderId="8" xfId="0" applyFont="1" applyFill="1" applyBorder="1" applyAlignment="1">
      <alignment horizontal="center"/>
    </xf>
    <xf numFmtId="0" fontId="5" fillId="9" borderId="6" xfId="0" applyFont="1" applyFill="1" applyBorder="1" applyAlignment="1">
      <alignment horizontal="center"/>
    </xf>
    <xf numFmtId="167" fontId="5" fillId="0" borderId="23" xfId="0" applyNumberFormat="1" applyFont="1" applyBorder="1" applyAlignment="1">
      <alignment horizontal="center"/>
    </xf>
    <xf numFmtId="0" fontId="5" fillId="0" borderId="23" xfId="0" applyFont="1" applyBorder="1" applyAlignment="1">
      <alignment horizontal="center"/>
    </xf>
    <xf numFmtId="0" fontId="4" fillId="4" borderId="2" xfId="0" applyFont="1" applyFill="1" applyBorder="1" applyAlignment="1">
      <alignment horizontal="center" vertical="center"/>
    </xf>
    <xf numFmtId="0" fontId="4" fillId="4" borderId="5" xfId="0" applyFont="1" applyFill="1" applyBorder="1" applyAlignment="1">
      <alignment horizontal="center" vertical="center"/>
    </xf>
    <xf numFmtId="0" fontId="4" fillId="4" borderId="2"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4" fillId="2" borderId="8" xfId="0" applyFont="1" applyFill="1" applyBorder="1" applyAlignment="1">
      <alignment horizontal="center" vertical="top"/>
    </xf>
    <xf numFmtId="0" fontId="4" fillId="4" borderId="3" xfId="0" applyFont="1" applyFill="1" applyBorder="1" applyAlignment="1">
      <alignment horizontal="center" vertical="center" wrapText="1"/>
    </xf>
    <xf numFmtId="0" fontId="4" fillId="4" borderId="7" xfId="0" applyFont="1" applyFill="1" applyBorder="1" applyAlignment="1">
      <alignment horizontal="center" vertical="center" wrapText="1"/>
    </xf>
    <xf numFmtId="0" fontId="4" fillId="4" borderId="4" xfId="0" applyFont="1" applyFill="1" applyBorder="1" applyAlignment="1">
      <alignment horizontal="center" vertical="center" wrapText="1"/>
    </xf>
    <xf numFmtId="0" fontId="4" fillId="2" borderId="1" xfId="0" applyFont="1" applyFill="1" applyBorder="1" applyAlignment="1">
      <alignment horizontal="center" vertical="center"/>
    </xf>
    <xf numFmtId="164" fontId="4" fillId="0" borderId="1" xfId="1" applyFont="1" applyBorder="1" applyAlignment="1">
      <alignment horizontal="center" vertical="center"/>
    </xf>
    <xf numFmtId="0" fontId="4" fillId="0" borderId="0" xfId="0" applyFont="1" applyAlignment="1">
      <alignment horizontal="left" vertical="top" wrapText="1"/>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164" fontId="4" fillId="0" borderId="1" xfId="1" applyFont="1" applyBorder="1" applyAlignment="1">
      <alignment horizontal="center" vertical="center" wrapText="1"/>
    </xf>
    <xf numFmtId="0" fontId="4" fillId="0" borderId="2" xfId="0" applyFont="1" applyBorder="1" applyAlignment="1">
      <alignment horizontal="center" vertical="center"/>
    </xf>
    <xf numFmtId="0" fontId="4" fillId="0" borderId="5" xfId="0" applyFont="1" applyBorder="1" applyAlignment="1">
      <alignment horizontal="center" vertical="center"/>
    </xf>
    <xf numFmtId="0" fontId="4" fillId="0" borderId="2" xfId="0" applyFont="1" applyBorder="1" applyAlignment="1">
      <alignment horizontal="center" vertical="center" wrapText="1"/>
    </xf>
    <xf numFmtId="0" fontId="4" fillId="0" borderId="5" xfId="0" applyFont="1" applyBorder="1" applyAlignment="1">
      <alignment horizontal="center" vertical="center" wrapText="1"/>
    </xf>
    <xf numFmtId="0" fontId="4" fillId="0" borderId="0" xfId="0" applyFont="1" applyAlignment="1">
      <alignment horizontal="left" vertical="center" wrapText="1"/>
    </xf>
    <xf numFmtId="0" fontId="4" fillId="2" borderId="2" xfId="0" applyFont="1" applyFill="1" applyBorder="1" applyAlignment="1">
      <alignment horizontal="center" vertical="center"/>
    </xf>
    <xf numFmtId="0" fontId="4" fillId="2" borderId="5" xfId="0" applyFont="1" applyFill="1" applyBorder="1" applyAlignment="1">
      <alignment horizontal="center" vertical="center"/>
    </xf>
    <xf numFmtId="0" fontId="8" fillId="0" borderId="2" xfId="0" applyFont="1" applyBorder="1" applyAlignment="1">
      <alignment horizontal="center" vertical="center"/>
    </xf>
    <xf numFmtId="0" fontId="8" fillId="0" borderId="5" xfId="0" applyFont="1" applyBorder="1" applyAlignment="1">
      <alignment horizontal="center" vertical="center"/>
    </xf>
    <xf numFmtId="0" fontId="7" fillId="3" borderId="0" xfId="0" applyFont="1" applyFill="1" applyAlignment="1">
      <alignment horizontal="left" vertical="center"/>
    </xf>
    <xf numFmtId="0" fontId="6" fillId="0" borderId="2" xfId="0" applyFont="1" applyBorder="1" applyAlignment="1">
      <alignment horizontal="center" vertical="center" wrapText="1"/>
    </xf>
    <xf numFmtId="0" fontId="6" fillId="0" borderId="5" xfId="0" applyFont="1" applyBorder="1" applyAlignment="1">
      <alignment horizontal="center" vertical="center" wrapText="1"/>
    </xf>
    <xf numFmtId="0" fontId="8" fillId="0" borderId="3" xfId="0" applyFont="1" applyBorder="1" applyAlignment="1">
      <alignment horizontal="center" vertical="center" wrapText="1"/>
    </xf>
    <xf numFmtId="0" fontId="8" fillId="0" borderId="7" xfId="0" applyFont="1" applyBorder="1" applyAlignment="1">
      <alignment horizontal="center" vertical="center" wrapText="1"/>
    </xf>
    <xf numFmtId="0" fontId="8" fillId="0" borderId="4" xfId="0" applyFont="1" applyBorder="1" applyAlignment="1">
      <alignment horizontal="center" vertical="center" wrapText="1"/>
    </xf>
    <xf numFmtId="0" fontId="8" fillId="0" borderId="2" xfId="0" applyFont="1" applyBorder="1" applyAlignment="1">
      <alignment horizontal="center" vertical="center" wrapText="1"/>
    </xf>
    <xf numFmtId="0" fontId="8" fillId="0" borderId="5" xfId="0" applyFont="1" applyBorder="1" applyAlignment="1">
      <alignment horizontal="center" vertical="center" wrapText="1"/>
    </xf>
    <xf numFmtId="0" fontId="4" fillId="0" borderId="3" xfId="0" applyFont="1" applyBorder="1" applyAlignment="1">
      <alignment horizontal="center" vertical="center" wrapText="1"/>
    </xf>
    <xf numFmtId="0" fontId="4" fillId="0" borderId="7" xfId="0" applyFont="1" applyBorder="1" applyAlignment="1">
      <alignment horizontal="center" vertical="center" wrapText="1"/>
    </xf>
    <xf numFmtId="0" fontId="4" fillId="0" borderId="4" xfId="0" applyFont="1" applyBorder="1" applyAlignment="1">
      <alignment horizontal="center" vertical="center" wrapText="1"/>
    </xf>
    <xf numFmtId="0" fontId="5" fillId="13" borderId="1" xfId="0" applyFont="1" applyFill="1" applyBorder="1" applyAlignment="1">
      <alignment horizontal="center" vertical="top"/>
    </xf>
  </cellXfs>
  <cellStyles count="5">
    <cellStyle name="Comma" xfId="1" builtinId="3"/>
    <cellStyle name="Comma 2" xfId="4" xr:uid="{7CCFCAC0-A320-4C9F-AA01-8AFF6C935049}"/>
    <cellStyle name="Normal" xfId="0" builtinId="0"/>
    <cellStyle name="Normal_Sheet3" xfId="2" xr:uid="{3BF5F7D7-6449-432E-9408-743C98D7E15E}"/>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15BEA6-E619-4082-B981-C44A38B820B6}">
  <sheetPr>
    <pageSetUpPr fitToPage="1"/>
  </sheetPr>
  <dimension ref="A1:M14"/>
  <sheetViews>
    <sheetView workbookViewId="0">
      <pane xSplit="7" ySplit="1" topLeftCell="H2" activePane="bottomRight" state="frozen"/>
      <selection pane="topRight" activeCell="H1" sqref="H1"/>
      <selection pane="bottomLeft" activeCell="A4" sqref="A4"/>
      <selection pane="bottomRight" activeCell="L12" sqref="L12"/>
    </sheetView>
  </sheetViews>
  <sheetFormatPr defaultRowHeight="14.5" x14ac:dyDescent="0.35"/>
  <cols>
    <col min="1" max="1" width="13.453125" customWidth="1"/>
    <col min="2" max="3" width="10.26953125" customWidth="1"/>
    <col min="4" max="4" width="6.1796875" customWidth="1"/>
    <col min="5" max="7" width="5.81640625" customWidth="1"/>
    <col min="8" max="10" width="6.90625" customWidth="1"/>
    <col min="11" max="11" width="9.453125" customWidth="1"/>
    <col min="12" max="13" width="45.7265625" style="135" customWidth="1"/>
    <col min="14" max="14" width="18.7265625" customWidth="1"/>
  </cols>
  <sheetData>
    <row r="1" spans="1:13" x14ac:dyDescent="0.35">
      <c r="A1" s="152" t="s">
        <v>191</v>
      </c>
      <c r="B1" s="152"/>
      <c r="C1" s="152"/>
      <c r="D1" s="152"/>
      <c r="E1" s="152"/>
      <c r="F1" s="152"/>
      <c r="G1" s="152"/>
    </row>
    <row r="2" spans="1:13" x14ac:dyDescent="0.35">
      <c r="A2" s="153" t="s">
        <v>175</v>
      </c>
      <c r="B2" s="153" t="s">
        <v>58</v>
      </c>
      <c r="C2" s="153" t="s">
        <v>176</v>
      </c>
      <c r="D2" s="155" t="s">
        <v>177</v>
      </c>
      <c r="E2" s="156" t="s">
        <v>192</v>
      </c>
      <c r="F2" s="157"/>
      <c r="G2" s="158"/>
      <c r="H2" s="159" t="s">
        <v>178</v>
      </c>
      <c r="I2" s="159"/>
      <c r="J2" s="159"/>
      <c r="K2" s="150" t="s">
        <v>179</v>
      </c>
      <c r="L2" s="136" t="s">
        <v>419</v>
      </c>
      <c r="M2" s="136" t="s">
        <v>27</v>
      </c>
    </row>
    <row r="3" spans="1:13" x14ac:dyDescent="0.35">
      <c r="A3" s="154"/>
      <c r="B3" s="154"/>
      <c r="C3" s="154"/>
      <c r="D3" s="155" t="s">
        <v>180</v>
      </c>
      <c r="E3" s="31" t="s">
        <v>28</v>
      </c>
      <c r="F3" s="31" t="s">
        <v>21</v>
      </c>
      <c r="G3" s="31" t="s">
        <v>37</v>
      </c>
      <c r="H3" s="30" t="s">
        <v>28</v>
      </c>
      <c r="I3" s="30" t="s">
        <v>21</v>
      </c>
      <c r="J3" s="30" t="s">
        <v>37</v>
      </c>
      <c r="K3" s="151"/>
      <c r="L3" s="137"/>
      <c r="M3" s="137"/>
    </row>
    <row r="4" spans="1:13" s="141" customFormat="1" ht="18" customHeight="1" x14ac:dyDescent="0.35">
      <c r="A4" s="32" t="s">
        <v>182</v>
      </c>
      <c r="B4" s="32" t="s">
        <v>62</v>
      </c>
      <c r="C4" s="32" t="s">
        <v>181</v>
      </c>
      <c r="D4" s="32" t="s">
        <v>183</v>
      </c>
      <c r="E4" s="34">
        <v>1</v>
      </c>
      <c r="F4" s="34"/>
      <c r="G4" s="35">
        <v>1</v>
      </c>
      <c r="H4" s="34">
        <v>1</v>
      </c>
      <c r="I4" s="34"/>
      <c r="J4" s="35">
        <f>SUM(H4:I4)</f>
        <v>1</v>
      </c>
      <c r="K4" s="39">
        <f t="shared" ref="K4:K14" si="0">J4/G4</f>
        <v>1</v>
      </c>
      <c r="L4" s="138"/>
      <c r="M4" s="138" t="s">
        <v>193</v>
      </c>
    </row>
    <row r="5" spans="1:13" s="141" customFormat="1" ht="18" customHeight="1" x14ac:dyDescent="0.35">
      <c r="A5" s="33" t="s">
        <v>184</v>
      </c>
      <c r="B5" s="33" t="s">
        <v>63</v>
      </c>
      <c r="C5" s="33" t="s">
        <v>181</v>
      </c>
      <c r="D5" s="33" t="s">
        <v>183</v>
      </c>
      <c r="E5" s="34">
        <v>1</v>
      </c>
      <c r="F5" s="34"/>
      <c r="G5" s="35">
        <v>1</v>
      </c>
      <c r="H5" s="34">
        <v>1</v>
      </c>
      <c r="I5" s="34"/>
      <c r="J5" s="35">
        <f t="shared" ref="J5:J13" si="1">SUM(H5:I5)</f>
        <v>1</v>
      </c>
      <c r="K5" s="39">
        <f t="shared" si="0"/>
        <v>1</v>
      </c>
      <c r="L5" s="138"/>
      <c r="M5" s="138" t="s">
        <v>194</v>
      </c>
    </row>
    <row r="6" spans="1:13" s="141" customFormat="1" ht="18" customHeight="1" x14ac:dyDescent="0.35">
      <c r="A6" s="32" t="s">
        <v>185</v>
      </c>
      <c r="B6" s="32" t="s">
        <v>186</v>
      </c>
      <c r="C6" s="32" t="s">
        <v>181</v>
      </c>
      <c r="D6" s="32" t="s">
        <v>187</v>
      </c>
      <c r="E6" s="34">
        <v>2</v>
      </c>
      <c r="F6" s="34"/>
      <c r="G6" s="35">
        <v>2</v>
      </c>
      <c r="H6" s="34">
        <v>2</v>
      </c>
      <c r="I6" s="34"/>
      <c r="J6" s="35">
        <f t="shared" si="1"/>
        <v>2</v>
      </c>
      <c r="K6" s="39">
        <f t="shared" si="0"/>
        <v>1</v>
      </c>
      <c r="L6" s="138"/>
      <c r="M6" s="138" t="s">
        <v>203</v>
      </c>
    </row>
    <row r="7" spans="1:13" s="141" customFormat="1" ht="18" customHeight="1" x14ac:dyDescent="0.35">
      <c r="A7" s="33" t="s">
        <v>188</v>
      </c>
      <c r="B7" s="33" t="s">
        <v>150</v>
      </c>
      <c r="C7" s="33" t="s">
        <v>181</v>
      </c>
      <c r="D7" s="33" t="s">
        <v>190</v>
      </c>
      <c r="E7" s="34"/>
      <c r="F7" s="34">
        <v>1</v>
      </c>
      <c r="G7" s="35">
        <v>1</v>
      </c>
      <c r="H7" s="34"/>
      <c r="I7" s="34">
        <v>1</v>
      </c>
      <c r="J7" s="35">
        <f t="shared" si="1"/>
        <v>1</v>
      </c>
      <c r="K7" s="39">
        <f t="shared" si="0"/>
        <v>1</v>
      </c>
      <c r="L7" s="138"/>
      <c r="M7" s="138" t="s">
        <v>195</v>
      </c>
    </row>
    <row r="8" spans="1:13" s="141" customFormat="1" ht="18" customHeight="1" x14ac:dyDescent="0.35">
      <c r="A8" s="32" t="s">
        <v>188</v>
      </c>
      <c r="B8" s="32" t="s">
        <v>65</v>
      </c>
      <c r="C8" s="32" t="s">
        <v>181</v>
      </c>
      <c r="D8" s="32" t="s">
        <v>187</v>
      </c>
      <c r="E8" s="34">
        <v>1</v>
      </c>
      <c r="F8" s="34"/>
      <c r="G8" s="35">
        <v>1</v>
      </c>
      <c r="H8" s="34">
        <v>1</v>
      </c>
      <c r="I8" s="34"/>
      <c r="J8" s="35">
        <f t="shared" si="1"/>
        <v>1</v>
      </c>
      <c r="K8" s="39">
        <f t="shared" si="0"/>
        <v>1</v>
      </c>
      <c r="L8" s="140"/>
      <c r="M8" s="140" t="s">
        <v>375</v>
      </c>
    </row>
    <row r="9" spans="1:13" s="141" customFormat="1" ht="18" customHeight="1" x14ac:dyDescent="0.35">
      <c r="A9" s="33" t="s">
        <v>188</v>
      </c>
      <c r="B9" s="33" t="s">
        <v>196</v>
      </c>
      <c r="C9" s="33" t="s">
        <v>181</v>
      </c>
      <c r="D9" s="33" t="s">
        <v>187</v>
      </c>
      <c r="E9" s="34">
        <v>1</v>
      </c>
      <c r="F9" s="34"/>
      <c r="G9" s="35">
        <v>1</v>
      </c>
      <c r="H9" s="34">
        <v>1</v>
      </c>
      <c r="I9" s="34" t="s">
        <v>189</v>
      </c>
      <c r="J9" s="35">
        <f t="shared" si="1"/>
        <v>1</v>
      </c>
      <c r="K9" s="39">
        <f t="shared" si="0"/>
        <v>1</v>
      </c>
      <c r="L9" s="140"/>
      <c r="M9" s="140" t="s">
        <v>374</v>
      </c>
    </row>
    <row r="10" spans="1:13" s="141" customFormat="1" ht="18" customHeight="1" x14ac:dyDescent="0.35">
      <c r="A10" s="32" t="s">
        <v>188</v>
      </c>
      <c r="B10" s="32" t="s">
        <v>64</v>
      </c>
      <c r="C10" s="32" t="s">
        <v>181</v>
      </c>
      <c r="D10" s="32" t="s">
        <v>183</v>
      </c>
      <c r="E10" s="34">
        <v>1</v>
      </c>
      <c r="F10" s="34"/>
      <c r="G10" s="35">
        <v>1</v>
      </c>
      <c r="H10" s="34">
        <v>1</v>
      </c>
      <c r="I10" s="34"/>
      <c r="J10" s="35">
        <f t="shared" si="1"/>
        <v>1</v>
      </c>
      <c r="K10" s="39">
        <f t="shared" si="0"/>
        <v>1</v>
      </c>
      <c r="L10" s="138"/>
      <c r="M10" s="138" t="s">
        <v>399</v>
      </c>
    </row>
    <row r="11" spans="1:13" s="141" customFormat="1" ht="18" customHeight="1" x14ac:dyDescent="0.35">
      <c r="A11" s="33" t="s">
        <v>416</v>
      </c>
      <c r="B11" s="33" t="s">
        <v>69</v>
      </c>
      <c r="C11" s="33" t="s">
        <v>417</v>
      </c>
      <c r="D11" s="33" t="s">
        <v>418</v>
      </c>
      <c r="E11" s="34">
        <v>1</v>
      </c>
      <c r="F11" s="34"/>
      <c r="G11" s="35">
        <v>1</v>
      </c>
      <c r="H11" s="34">
        <v>1</v>
      </c>
      <c r="I11" s="34"/>
      <c r="J11" s="35">
        <f t="shared" si="1"/>
        <v>1</v>
      </c>
      <c r="K11" s="39">
        <f t="shared" si="0"/>
        <v>1</v>
      </c>
      <c r="L11" s="140"/>
      <c r="M11" s="140"/>
    </row>
    <row r="12" spans="1:13" s="141" customFormat="1" ht="38.5" customHeight="1" x14ac:dyDescent="0.35">
      <c r="A12" s="32" t="s">
        <v>416</v>
      </c>
      <c r="B12" s="32" t="s">
        <v>71</v>
      </c>
      <c r="C12" s="32" t="s">
        <v>417</v>
      </c>
      <c r="D12" s="32" t="s">
        <v>418</v>
      </c>
      <c r="E12" s="34">
        <v>1</v>
      </c>
      <c r="F12" s="34"/>
      <c r="G12" s="35">
        <v>1</v>
      </c>
      <c r="H12" s="34">
        <v>0</v>
      </c>
      <c r="I12" s="34"/>
      <c r="J12" s="35">
        <f t="shared" si="1"/>
        <v>0</v>
      </c>
      <c r="K12" s="39">
        <f t="shared" si="0"/>
        <v>0</v>
      </c>
      <c r="L12" s="148" t="s">
        <v>420</v>
      </c>
      <c r="M12" s="138"/>
    </row>
    <row r="13" spans="1:13" s="141" customFormat="1" ht="44.5" customHeight="1" x14ac:dyDescent="0.35">
      <c r="A13" s="33" t="s">
        <v>416</v>
      </c>
      <c r="B13" s="33" t="s">
        <v>72</v>
      </c>
      <c r="C13" s="33" t="s">
        <v>417</v>
      </c>
      <c r="D13" s="33" t="s">
        <v>418</v>
      </c>
      <c r="E13" s="34">
        <v>1</v>
      </c>
      <c r="F13" s="34"/>
      <c r="G13" s="35">
        <v>1</v>
      </c>
      <c r="H13" s="34">
        <v>0</v>
      </c>
      <c r="I13" s="34"/>
      <c r="J13" s="35">
        <f t="shared" si="1"/>
        <v>0</v>
      </c>
      <c r="K13" s="39">
        <f t="shared" si="0"/>
        <v>0</v>
      </c>
      <c r="L13" s="149" t="s">
        <v>423</v>
      </c>
      <c r="M13" s="140"/>
    </row>
    <row r="14" spans="1:13" x14ac:dyDescent="0.35">
      <c r="A14" s="36" t="s">
        <v>37</v>
      </c>
      <c r="B14" s="37"/>
      <c r="C14" s="37"/>
      <c r="D14" s="37"/>
      <c r="E14" s="38">
        <f>SUM(E4:E13)</f>
        <v>10</v>
      </c>
      <c r="F14" s="38">
        <f>SUM(F4:F13)</f>
        <v>1</v>
      </c>
      <c r="G14" s="38">
        <f t="shared" ref="G14:J14" si="2">SUM(G4:G13)</f>
        <v>11</v>
      </c>
      <c r="H14" s="38">
        <f t="shared" si="2"/>
        <v>8</v>
      </c>
      <c r="I14" s="38">
        <f t="shared" si="2"/>
        <v>1</v>
      </c>
      <c r="J14" s="38">
        <f t="shared" si="2"/>
        <v>9</v>
      </c>
      <c r="K14" s="40">
        <f t="shared" si="0"/>
        <v>0.81818181818181823</v>
      </c>
      <c r="L14" s="139"/>
      <c r="M14" s="139"/>
    </row>
  </sheetData>
  <mergeCells count="8">
    <mergeCell ref="K2:K3"/>
    <mergeCell ref="A1:G1"/>
    <mergeCell ref="A2:A3"/>
    <mergeCell ref="B2:B3"/>
    <mergeCell ref="C2:C3"/>
    <mergeCell ref="D2:D3"/>
    <mergeCell ref="E2:G2"/>
    <mergeCell ref="H2:J2"/>
  </mergeCells>
  <pageMargins left="0.31496062992125984" right="0.11811023622047245" top="0.74803149606299213" bottom="0.74803149606299213" header="0.31496062992125984" footer="0.31496062992125984"/>
  <pageSetup paperSize="9" scale="88" fitToHeight="0"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1225D0-F267-4E78-A60A-4B24922AC202}">
  <dimension ref="A1:U13"/>
  <sheetViews>
    <sheetView tabSelected="1" workbookViewId="0">
      <pane xSplit="5" ySplit="2" topLeftCell="G5" activePane="bottomRight" state="frozen"/>
      <selection pane="topRight" activeCell="F1" sqref="F1"/>
      <selection pane="bottomLeft" activeCell="A3" sqref="A3"/>
      <selection pane="bottomRight" activeCell="Q15" sqref="Q15"/>
    </sheetView>
  </sheetViews>
  <sheetFormatPr defaultRowHeight="19" x14ac:dyDescent="0.8"/>
  <cols>
    <col min="1" max="1" width="3.81640625" style="1" customWidth="1"/>
    <col min="2" max="2" width="17.26953125" style="1" customWidth="1"/>
    <col min="3" max="3" width="14.6328125" style="1" customWidth="1"/>
    <col min="4" max="4" width="12.1796875" style="1" customWidth="1"/>
    <col min="5" max="6" width="17.26953125" style="1" customWidth="1"/>
    <col min="7" max="7" width="7.26953125" style="1" customWidth="1"/>
    <col min="8" max="8" width="17.26953125" style="1" hidden="1" customWidth="1"/>
    <col min="9" max="9" width="13.08984375" style="1" hidden="1" customWidth="1"/>
    <col min="10" max="10" width="11.7265625" style="1" hidden="1" customWidth="1"/>
    <col min="11" max="11" width="22.08984375" style="1" hidden="1" customWidth="1"/>
    <col min="12" max="14" width="7.36328125" style="1" customWidth="1"/>
    <col min="15" max="17" width="9.453125" style="1" bestFit="1" customWidth="1"/>
    <col min="18" max="19" width="9.54296875" style="1" customWidth="1"/>
    <col min="20" max="20" width="26.6328125" style="1" customWidth="1"/>
    <col min="21" max="16384" width="8.7265625" style="1"/>
  </cols>
  <sheetData>
    <row r="1" spans="1:21" ht="22.5" customHeight="1" x14ac:dyDescent="0.8">
      <c r="A1" s="8" t="s">
        <v>57</v>
      </c>
      <c r="L1" s="164" t="s">
        <v>202</v>
      </c>
      <c r="M1" s="165"/>
      <c r="N1" s="166"/>
      <c r="O1" s="161" t="s">
        <v>200</v>
      </c>
      <c r="P1" s="162"/>
      <c r="Q1" s="163"/>
      <c r="R1" s="160" t="s">
        <v>197</v>
      </c>
      <c r="S1" s="160"/>
    </row>
    <row r="2" spans="1:21" s="51" customFormat="1" ht="76" x14ac:dyDescent="0.35">
      <c r="A2" s="71" t="s">
        <v>31</v>
      </c>
      <c r="B2" s="71" t="s">
        <v>9</v>
      </c>
      <c r="C2" s="71" t="s">
        <v>11</v>
      </c>
      <c r="D2" s="71" t="s">
        <v>8</v>
      </c>
      <c r="E2" s="71" t="s">
        <v>15</v>
      </c>
      <c r="F2" s="71" t="s">
        <v>10</v>
      </c>
      <c r="G2" s="71" t="s">
        <v>4</v>
      </c>
      <c r="H2" s="71" t="s">
        <v>12</v>
      </c>
      <c r="I2" s="50" t="s">
        <v>13</v>
      </c>
      <c r="J2" s="50" t="s">
        <v>14</v>
      </c>
      <c r="K2" s="74" t="s">
        <v>34</v>
      </c>
      <c r="L2" s="60">
        <v>2020</v>
      </c>
      <c r="M2" s="60" t="s">
        <v>201</v>
      </c>
      <c r="N2" s="60" t="s">
        <v>37</v>
      </c>
      <c r="O2" s="61">
        <v>2020</v>
      </c>
      <c r="P2" s="61" t="s">
        <v>201</v>
      </c>
      <c r="Q2" s="61" t="s">
        <v>37</v>
      </c>
      <c r="R2" s="79" t="s">
        <v>198</v>
      </c>
      <c r="S2" s="79" t="s">
        <v>199</v>
      </c>
      <c r="T2" s="74" t="s">
        <v>34</v>
      </c>
      <c r="U2" s="8"/>
    </row>
    <row r="3" spans="1:21" s="53" customFormat="1" x14ac:dyDescent="0.8">
      <c r="A3" s="44">
        <v>1</v>
      </c>
      <c r="B3" s="48" t="s">
        <v>63</v>
      </c>
      <c r="C3" s="46" t="s">
        <v>90</v>
      </c>
      <c r="D3" s="124" t="s">
        <v>212</v>
      </c>
      <c r="E3" s="48" t="s">
        <v>91</v>
      </c>
      <c r="F3" s="48" t="s">
        <v>91</v>
      </c>
      <c r="G3" s="56" t="s">
        <v>35</v>
      </c>
      <c r="H3" s="46" t="s">
        <v>92</v>
      </c>
      <c r="I3" s="48">
        <v>22.729679999999998</v>
      </c>
      <c r="J3" s="52">
        <v>95.473101999999997</v>
      </c>
      <c r="K3" s="55"/>
      <c r="L3" s="62">
        <v>6798</v>
      </c>
      <c r="M3" s="62">
        <v>2216</v>
      </c>
      <c r="N3" s="59">
        <f>SUM(L3:M3)</f>
        <v>9014</v>
      </c>
      <c r="O3" s="59">
        <v>100</v>
      </c>
      <c r="P3" s="59"/>
      <c r="Q3" s="59">
        <f>SUM(O3:P3)</f>
        <v>100</v>
      </c>
      <c r="R3" s="58">
        <v>2</v>
      </c>
      <c r="S3" s="58"/>
      <c r="T3" s="55" t="s">
        <v>424</v>
      </c>
    </row>
    <row r="4" spans="1:21" s="70" customFormat="1" ht="19" customHeight="1" x14ac:dyDescent="0.8">
      <c r="A4" s="56">
        <v>2</v>
      </c>
      <c r="B4" s="64" t="s">
        <v>62</v>
      </c>
      <c r="C4" s="54" t="s">
        <v>101</v>
      </c>
      <c r="D4" s="125" t="s">
        <v>211</v>
      </c>
      <c r="E4" s="64" t="s">
        <v>102</v>
      </c>
      <c r="F4" s="64" t="s">
        <v>102</v>
      </c>
      <c r="G4" s="56" t="s">
        <v>35</v>
      </c>
      <c r="H4" s="64" t="s">
        <v>103</v>
      </c>
      <c r="I4" s="64"/>
      <c r="J4" s="64"/>
      <c r="K4" s="66" t="s">
        <v>104</v>
      </c>
      <c r="L4" s="67">
        <v>460</v>
      </c>
      <c r="M4" s="67">
        <v>10</v>
      </c>
      <c r="N4" s="68">
        <f>SUM(L4:M4)</f>
        <v>470</v>
      </c>
      <c r="O4" s="68">
        <v>460</v>
      </c>
      <c r="P4" s="68"/>
      <c r="Q4" s="59">
        <f t="shared" ref="Q4:Q5" si="0">SUM(O4:P4)</f>
        <v>460</v>
      </c>
      <c r="R4" s="69">
        <v>12</v>
      </c>
      <c r="S4" s="69"/>
      <c r="T4" s="54"/>
    </row>
    <row r="5" spans="1:21" s="53" customFormat="1" x14ac:dyDescent="0.8">
      <c r="A5" s="44">
        <v>3</v>
      </c>
      <c r="B5" s="48" t="s">
        <v>64</v>
      </c>
      <c r="C5" s="48" t="s">
        <v>141</v>
      </c>
      <c r="D5" s="126" t="s">
        <v>213</v>
      </c>
      <c r="E5" s="48" t="s">
        <v>142</v>
      </c>
      <c r="F5" s="48" t="s">
        <v>142</v>
      </c>
      <c r="G5" s="56" t="s">
        <v>35</v>
      </c>
      <c r="H5" s="48" t="s">
        <v>143</v>
      </c>
      <c r="I5" s="48">
        <v>20.823902</v>
      </c>
      <c r="J5" s="48">
        <v>97.017925000000005</v>
      </c>
      <c r="K5" s="55"/>
      <c r="L5" s="62">
        <v>10</v>
      </c>
      <c r="M5" s="62">
        <v>300</v>
      </c>
      <c r="N5" s="59">
        <f t="shared" ref="N5:N8" si="1">SUM(L5:M5)</f>
        <v>310</v>
      </c>
      <c r="O5" s="59">
        <v>10</v>
      </c>
      <c r="P5" s="59">
        <v>300</v>
      </c>
      <c r="Q5" s="59">
        <f t="shared" si="0"/>
        <v>310</v>
      </c>
      <c r="R5" s="58">
        <v>4</v>
      </c>
      <c r="S5" s="58"/>
      <c r="T5" s="55"/>
    </row>
    <row r="6" spans="1:21" s="53" customFormat="1" x14ac:dyDescent="0.8">
      <c r="A6" s="44">
        <v>4</v>
      </c>
      <c r="B6" s="49" t="s">
        <v>150</v>
      </c>
      <c r="C6" s="49" t="s">
        <v>151</v>
      </c>
      <c r="D6" s="126"/>
      <c r="E6" s="49" t="s">
        <v>152</v>
      </c>
      <c r="F6" s="49" t="s">
        <v>152</v>
      </c>
      <c r="G6" s="129" t="s">
        <v>36</v>
      </c>
      <c r="H6" s="49">
        <v>9458042568</v>
      </c>
      <c r="I6" s="49"/>
      <c r="J6" s="49"/>
      <c r="K6" s="55"/>
      <c r="L6" s="62">
        <v>1288</v>
      </c>
      <c r="M6" s="62">
        <v>1160</v>
      </c>
      <c r="N6" s="62">
        <f t="shared" si="1"/>
        <v>2448</v>
      </c>
      <c r="O6" s="59">
        <v>1288</v>
      </c>
      <c r="P6" s="59">
        <v>1160</v>
      </c>
      <c r="Q6" s="62">
        <f t="shared" ref="Q6:Q11" si="2">SUM(O6:P6)</f>
        <v>2448</v>
      </c>
      <c r="R6" s="58">
        <v>4</v>
      </c>
      <c r="S6" s="58">
        <v>7</v>
      </c>
      <c r="T6" s="55" t="s">
        <v>425</v>
      </c>
    </row>
    <row r="7" spans="1:21" s="47" customFormat="1" x14ac:dyDescent="0.8">
      <c r="A7" s="44">
        <v>5</v>
      </c>
      <c r="B7" s="45" t="s">
        <v>65</v>
      </c>
      <c r="C7" s="80" t="s">
        <v>207</v>
      </c>
      <c r="D7" s="125" t="s">
        <v>208</v>
      </c>
      <c r="E7" s="80" t="s">
        <v>209</v>
      </c>
      <c r="F7" s="80" t="s">
        <v>209</v>
      </c>
      <c r="G7" s="56" t="s">
        <v>35</v>
      </c>
      <c r="H7" s="16">
        <v>9442170644</v>
      </c>
      <c r="I7" s="20">
        <v>19.4742</v>
      </c>
      <c r="J7" s="81">
        <v>97.450999999999993</v>
      </c>
      <c r="K7" s="57"/>
      <c r="L7" s="123"/>
      <c r="M7" s="62">
        <v>450</v>
      </c>
      <c r="N7" s="59">
        <f t="shared" si="1"/>
        <v>450</v>
      </c>
      <c r="O7" s="59"/>
      <c r="P7" s="59">
        <v>450</v>
      </c>
      <c r="Q7" s="68">
        <f t="shared" si="2"/>
        <v>450</v>
      </c>
      <c r="R7" s="58"/>
      <c r="S7" s="57">
        <v>1</v>
      </c>
      <c r="T7" s="57"/>
    </row>
    <row r="8" spans="1:21" x14ac:dyDescent="0.8">
      <c r="A8" s="44">
        <v>6</v>
      </c>
      <c r="B8" s="19" t="s">
        <v>66</v>
      </c>
      <c r="C8" s="80" t="s">
        <v>206</v>
      </c>
      <c r="D8" s="125" t="s">
        <v>204</v>
      </c>
      <c r="E8" s="80" t="s">
        <v>205</v>
      </c>
      <c r="F8" s="80" t="s">
        <v>205</v>
      </c>
      <c r="G8" s="17" t="s">
        <v>35</v>
      </c>
      <c r="H8" s="16" t="s">
        <v>210</v>
      </c>
      <c r="I8" s="20">
        <v>19.5731</v>
      </c>
      <c r="J8" s="20">
        <v>96.584500000000006</v>
      </c>
      <c r="K8" s="9"/>
      <c r="L8" s="123"/>
      <c r="M8" s="62">
        <v>136.05000000000001</v>
      </c>
      <c r="N8" s="59">
        <f t="shared" si="1"/>
        <v>136.05000000000001</v>
      </c>
      <c r="O8" s="59">
        <v>36</v>
      </c>
      <c r="P8" s="59">
        <v>100.05</v>
      </c>
      <c r="Q8" s="68">
        <f t="shared" si="2"/>
        <v>136.05000000000001</v>
      </c>
      <c r="R8" s="58">
        <v>14</v>
      </c>
      <c r="S8" s="9">
        <v>1</v>
      </c>
      <c r="T8" s="57"/>
    </row>
    <row r="9" spans="1:21" x14ac:dyDescent="0.8">
      <c r="A9" s="44">
        <v>7</v>
      </c>
      <c r="B9" s="19" t="s">
        <v>67</v>
      </c>
      <c r="C9" s="75" t="s">
        <v>219</v>
      </c>
      <c r="D9" s="127" t="s">
        <v>215</v>
      </c>
      <c r="E9" s="19" t="s">
        <v>214</v>
      </c>
      <c r="F9" s="19" t="s">
        <v>214</v>
      </c>
      <c r="G9" s="17" t="s">
        <v>35</v>
      </c>
      <c r="H9" s="20" t="s">
        <v>218</v>
      </c>
      <c r="I9" s="19" t="s">
        <v>217</v>
      </c>
      <c r="J9" s="19" t="s">
        <v>216</v>
      </c>
      <c r="K9" s="9"/>
      <c r="L9" s="63">
        <v>94</v>
      </c>
      <c r="M9" s="9">
        <v>3361</v>
      </c>
      <c r="N9" s="59">
        <f t="shared" ref="N9:N11" si="3">SUM(L9:M9)</f>
        <v>3455</v>
      </c>
      <c r="O9" s="9"/>
      <c r="P9" s="9">
        <v>2450.39</v>
      </c>
      <c r="Q9" s="68">
        <f t="shared" si="2"/>
        <v>2450.39</v>
      </c>
      <c r="R9" s="9">
        <v>65</v>
      </c>
      <c r="S9" s="9">
        <v>3</v>
      </c>
      <c r="T9" s="9"/>
    </row>
    <row r="10" spans="1:21" x14ac:dyDescent="0.8">
      <c r="A10" s="44">
        <v>8</v>
      </c>
      <c r="B10" s="19" t="s">
        <v>67</v>
      </c>
      <c r="C10" s="19" t="s">
        <v>219</v>
      </c>
      <c r="D10" s="127" t="s">
        <v>370</v>
      </c>
      <c r="E10" s="19" t="s">
        <v>320</v>
      </c>
      <c r="F10" s="19" t="s">
        <v>320</v>
      </c>
      <c r="G10" s="17" t="s">
        <v>35</v>
      </c>
      <c r="H10" s="20" t="s">
        <v>373</v>
      </c>
      <c r="I10" s="19" t="s">
        <v>372</v>
      </c>
      <c r="J10" s="19" t="s">
        <v>371</v>
      </c>
      <c r="K10" s="9"/>
      <c r="L10" s="63">
        <v>97</v>
      </c>
      <c r="M10" s="9">
        <v>5213</v>
      </c>
      <c r="N10" s="59">
        <f t="shared" si="3"/>
        <v>5310</v>
      </c>
      <c r="O10" s="9">
        <v>786.33</v>
      </c>
      <c r="P10" s="9">
        <v>3589.93</v>
      </c>
      <c r="Q10" s="68">
        <f t="shared" si="2"/>
        <v>4376.26</v>
      </c>
      <c r="R10" s="9">
        <v>91</v>
      </c>
      <c r="S10" s="9"/>
      <c r="T10" s="9"/>
    </row>
    <row r="11" spans="1:21" x14ac:dyDescent="0.8">
      <c r="A11" s="44">
        <v>9</v>
      </c>
      <c r="B11" s="19" t="s">
        <v>69</v>
      </c>
      <c r="C11" s="29" t="s">
        <v>404</v>
      </c>
      <c r="D11" s="128" t="s">
        <v>405</v>
      </c>
      <c r="E11" s="29" t="s">
        <v>400</v>
      </c>
      <c r="F11" s="29" t="s">
        <v>400</v>
      </c>
      <c r="G11" s="17" t="s">
        <v>35</v>
      </c>
      <c r="H11" s="82" t="s">
        <v>401</v>
      </c>
      <c r="I11" s="29" t="s">
        <v>402</v>
      </c>
      <c r="J11" s="29" t="s">
        <v>403</v>
      </c>
      <c r="K11" s="9"/>
      <c r="L11" s="63"/>
      <c r="M11" s="9">
        <v>170</v>
      </c>
      <c r="N11" s="59">
        <f t="shared" si="3"/>
        <v>170</v>
      </c>
      <c r="O11" s="9"/>
      <c r="P11" s="9"/>
      <c r="Q11" s="68">
        <f t="shared" si="2"/>
        <v>0</v>
      </c>
      <c r="R11" s="9"/>
      <c r="S11" s="9"/>
      <c r="T11" s="9"/>
    </row>
    <row r="12" spans="1:21" x14ac:dyDescent="0.8">
      <c r="A12" s="4"/>
      <c r="B12" s="19"/>
      <c r="C12" s="19"/>
      <c r="D12" s="19"/>
      <c r="E12" s="19"/>
      <c r="F12" s="19"/>
      <c r="G12" s="17"/>
      <c r="H12" s="20"/>
      <c r="I12" s="19"/>
      <c r="J12" s="19"/>
      <c r="K12" s="9"/>
      <c r="L12" s="63">
        <f>SUBTOTAL(9,L3:L11)</f>
        <v>8747</v>
      </c>
      <c r="M12" s="63">
        <f t="shared" ref="M12:Q12" si="4">SUBTOTAL(9,M3:M11)</f>
        <v>13016.05</v>
      </c>
      <c r="N12" s="63">
        <f t="shared" si="4"/>
        <v>21763.05</v>
      </c>
      <c r="O12" s="63">
        <f t="shared" si="4"/>
        <v>2680.33</v>
      </c>
      <c r="P12" s="63">
        <f t="shared" si="4"/>
        <v>8050.369999999999</v>
      </c>
      <c r="Q12" s="63">
        <f t="shared" si="4"/>
        <v>10730.7</v>
      </c>
      <c r="R12" s="63">
        <f t="shared" ref="R12:S12" si="5">SUBTOTAL(9,R3:R10)</f>
        <v>192</v>
      </c>
      <c r="S12" s="63">
        <f t="shared" si="5"/>
        <v>12</v>
      </c>
      <c r="T12" s="9"/>
    </row>
    <row r="13" spans="1:21" x14ac:dyDescent="0.8">
      <c r="R13" s="167">
        <f>SUM(R12:S12)</f>
        <v>204</v>
      </c>
      <c r="S13" s="168"/>
    </row>
  </sheetData>
  <autoFilter ref="A2:U2" xr:uid="{E8A9E32A-5E3F-4F1C-82D7-427DC3BD3750}"/>
  <mergeCells count="4">
    <mergeCell ref="R1:S1"/>
    <mergeCell ref="O1:Q1"/>
    <mergeCell ref="L1:N1"/>
    <mergeCell ref="R13:S13"/>
  </mergeCells>
  <dataValidations count="1">
    <dataValidation type="list" allowBlank="1" showInputMessage="1" showErrorMessage="1" sqref="G3:G5 G7:G12" xr:uid="{CA5B4508-9CE6-4058-9B4C-ED3DB53D75CA}">
      <formula1>"Male, Female"</formula1>
    </dataValidation>
  </dataValidations>
  <pageMargins left="0.7" right="0.7" top="0.75" bottom="0.75" header="0.3" footer="0.3"/>
  <pageSetup orientation="portrait"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D679FC79-8156-409B-9A6A-309C1A3F0D14}">
          <x14:formula1>
            <xm:f>Sheet1!$B$2:$B$16</xm:f>
          </x14:formula1>
          <xm:sqref>B3 B7:B12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105"/>
  <sheetViews>
    <sheetView zoomScale="87" zoomScaleNormal="87" workbookViewId="0">
      <pane xSplit="6" ySplit="3" topLeftCell="G64" activePane="bottomRight" state="frozen"/>
      <selection pane="topRight" activeCell="G1" sqref="G1"/>
      <selection pane="bottomLeft" activeCell="A4" sqref="A4"/>
      <selection pane="bottomRight" activeCell="A75" sqref="A75"/>
    </sheetView>
  </sheetViews>
  <sheetFormatPr defaultRowHeight="19" x14ac:dyDescent="0.35"/>
  <cols>
    <col min="1" max="1" width="4.453125" style="107" customWidth="1"/>
    <col min="2" max="2" width="16.81640625" style="107" customWidth="1"/>
    <col min="3" max="3" width="14.1796875" style="107" customWidth="1"/>
    <col min="4" max="4" width="14.6328125" style="107" customWidth="1"/>
    <col min="5" max="5" width="17.36328125" style="107" customWidth="1"/>
    <col min="6" max="13" width="11.81640625" style="107" customWidth="1"/>
    <col min="14" max="14" width="15.54296875" style="107" customWidth="1"/>
    <col min="15" max="15" width="13.36328125" style="107" customWidth="1"/>
    <col min="16" max="16384" width="8.7265625" style="107"/>
  </cols>
  <sheetData>
    <row r="1" spans="1:15" s="94" customFormat="1" ht="26.4" customHeight="1" x14ac:dyDescent="0.35">
      <c r="A1" s="92" t="s">
        <v>42</v>
      </c>
      <c r="B1" s="92"/>
      <c r="C1" s="92"/>
      <c r="D1" s="92"/>
      <c r="E1" s="173" t="s">
        <v>43</v>
      </c>
      <c r="F1" s="173"/>
      <c r="G1" s="173"/>
      <c r="H1" s="173"/>
      <c r="I1" s="173"/>
      <c r="J1" s="173"/>
      <c r="K1" s="173"/>
      <c r="L1" s="173"/>
      <c r="M1" s="173"/>
      <c r="N1" s="173"/>
      <c r="O1" s="93"/>
    </row>
    <row r="2" spans="1:15" s="72" customFormat="1" ht="20.5" customHeight="1" x14ac:dyDescent="0.35">
      <c r="A2" s="169" t="s">
        <v>31</v>
      </c>
      <c r="B2" s="169" t="s">
        <v>58</v>
      </c>
      <c r="C2" s="169" t="s">
        <v>8</v>
      </c>
      <c r="D2" s="169" t="s">
        <v>2</v>
      </c>
      <c r="E2" s="174" t="s">
        <v>51</v>
      </c>
      <c r="F2" s="175"/>
      <c r="G2" s="175"/>
      <c r="H2" s="175"/>
      <c r="I2" s="176"/>
      <c r="J2" s="174" t="s">
        <v>54</v>
      </c>
      <c r="K2" s="175"/>
      <c r="L2" s="175"/>
      <c r="M2" s="175"/>
      <c r="N2" s="176"/>
      <c r="O2" s="171" t="s">
        <v>34</v>
      </c>
    </row>
    <row r="3" spans="1:15" s="72" customFormat="1" ht="58.75" customHeight="1" x14ac:dyDescent="0.35">
      <c r="A3" s="170"/>
      <c r="B3" s="170"/>
      <c r="C3" s="170"/>
      <c r="D3" s="170"/>
      <c r="E3" s="21" t="s">
        <v>44</v>
      </c>
      <c r="F3" s="21" t="s">
        <v>45</v>
      </c>
      <c r="G3" s="21" t="s">
        <v>46</v>
      </c>
      <c r="H3" s="21" t="s">
        <v>47</v>
      </c>
      <c r="I3" s="21" t="s">
        <v>56</v>
      </c>
      <c r="J3" s="21" t="s">
        <v>48</v>
      </c>
      <c r="K3" s="21" t="s">
        <v>49</v>
      </c>
      <c r="L3" s="21" t="s">
        <v>50</v>
      </c>
      <c r="M3" s="21" t="s">
        <v>52</v>
      </c>
      <c r="N3" s="21" t="s">
        <v>37</v>
      </c>
      <c r="O3" s="172"/>
    </row>
    <row r="4" spans="1:15" s="90" customFormat="1" ht="14" customHeight="1" x14ac:dyDescent="0.35">
      <c r="A4" s="89">
        <v>1</v>
      </c>
      <c r="B4" s="83" t="s">
        <v>63</v>
      </c>
      <c r="C4" s="95" t="s">
        <v>89</v>
      </c>
      <c r="D4" s="134">
        <v>44050</v>
      </c>
      <c r="E4" s="85">
        <v>60</v>
      </c>
      <c r="F4" s="85">
        <v>0</v>
      </c>
      <c r="G4" s="85">
        <f>E4-F4</f>
        <v>60</v>
      </c>
      <c r="H4" s="85">
        <v>0.19439999999999999</v>
      </c>
      <c r="I4" s="85" t="s">
        <v>99</v>
      </c>
      <c r="J4" s="85">
        <v>24850</v>
      </c>
      <c r="K4" s="85">
        <v>6000</v>
      </c>
      <c r="L4" s="85">
        <v>0</v>
      </c>
      <c r="M4" s="85">
        <v>0</v>
      </c>
      <c r="N4" s="85">
        <f t="shared" ref="N4:N28" si="0">J4+K4+L4+M4</f>
        <v>30850</v>
      </c>
      <c r="O4" s="89"/>
    </row>
    <row r="5" spans="1:15" s="97" customFormat="1" ht="14" customHeight="1" x14ac:dyDescent="0.35">
      <c r="A5" s="89">
        <v>2</v>
      </c>
      <c r="B5" s="83" t="s">
        <v>63</v>
      </c>
      <c r="C5" s="95" t="s">
        <v>89</v>
      </c>
      <c r="D5" s="134">
        <v>44051</v>
      </c>
      <c r="E5" s="85">
        <v>20</v>
      </c>
      <c r="F5" s="85">
        <v>0</v>
      </c>
      <c r="G5" s="85">
        <f t="shared" ref="G5:G65" si="1">E5-F5</f>
        <v>20</v>
      </c>
      <c r="H5" s="85">
        <v>0.19439999999999999</v>
      </c>
      <c r="I5" s="85" t="s">
        <v>99</v>
      </c>
      <c r="J5" s="85">
        <v>8500</v>
      </c>
      <c r="K5" s="85">
        <v>3000</v>
      </c>
      <c r="L5" s="85">
        <v>0</v>
      </c>
      <c r="M5" s="85">
        <v>0</v>
      </c>
      <c r="N5" s="85">
        <f t="shared" si="0"/>
        <v>11500</v>
      </c>
      <c r="O5" s="89"/>
    </row>
    <row r="6" spans="1:15" s="97" customFormat="1" ht="14" customHeight="1" x14ac:dyDescent="0.35">
      <c r="A6" s="89">
        <v>3</v>
      </c>
      <c r="B6" s="83" t="s">
        <v>63</v>
      </c>
      <c r="C6" s="95" t="s">
        <v>89</v>
      </c>
      <c r="D6" s="134">
        <v>44052</v>
      </c>
      <c r="E6" s="85">
        <v>20</v>
      </c>
      <c r="F6" s="85">
        <v>0</v>
      </c>
      <c r="G6" s="85">
        <f t="shared" si="1"/>
        <v>20</v>
      </c>
      <c r="H6" s="85">
        <v>0.19439999999999999</v>
      </c>
      <c r="I6" s="85" t="s">
        <v>99</v>
      </c>
      <c r="J6" s="85">
        <v>8500</v>
      </c>
      <c r="K6" s="85">
        <v>3000</v>
      </c>
      <c r="L6" s="85">
        <v>0</v>
      </c>
      <c r="M6" s="85">
        <v>0</v>
      </c>
      <c r="N6" s="85">
        <f t="shared" si="0"/>
        <v>11500</v>
      </c>
      <c r="O6" s="89"/>
    </row>
    <row r="7" spans="1:15" s="97" customFormat="1" ht="14" customHeight="1" x14ac:dyDescent="0.35">
      <c r="A7" s="89">
        <v>4</v>
      </c>
      <c r="B7" s="83" t="s">
        <v>63</v>
      </c>
      <c r="C7" s="95" t="s">
        <v>89</v>
      </c>
      <c r="D7" s="134">
        <v>44084</v>
      </c>
      <c r="E7" s="85">
        <v>50</v>
      </c>
      <c r="F7" s="85">
        <v>0</v>
      </c>
      <c r="G7" s="85">
        <f t="shared" si="1"/>
        <v>50</v>
      </c>
      <c r="H7" s="85">
        <v>0.19439999999999999</v>
      </c>
      <c r="I7" s="85" t="s">
        <v>99</v>
      </c>
      <c r="J7" s="85">
        <f>462*50</f>
        <v>23100</v>
      </c>
      <c r="K7" s="85">
        <v>1500</v>
      </c>
      <c r="L7" s="85">
        <v>0</v>
      </c>
      <c r="M7" s="85">
        <v>0</v>
      </c>
      <c r="N7" s="85">
        <f t="shared" si="0"/>
        <v>24600</v>
      </c>
      <c r="O7" s="89"/>
    </row>
    <row r="8" spans="1:15" s="97" customFormat="1" ht="14" customHeight="1" x14ac:dyDescent="0.35">
      <c r="A8" s="89">
        <v>5</v>
      </c>
      <c r="B8" s="83" t="s">
        <v>63</v>
      </c>
      <c r="C8" s="95" t="s">
        <v>89</v>
      </c>
      <c r="D8" s="134">
        <v>44112</v>
      </c>
      <c r="E8" s="85">
        <v>110.5</v>
      </c>
      <c r="F8" s="85">
        <v>0</v>
      </c>
      <c r="G8" s="85">
        <f t="shared" si="1"/>
        <v>110.5</v>
      </c>
      <c r="H8" s="85">
        <v>0.19439999999999999</v>
      </c>
      <c r="I8" s="85" t="s">
        <v>99</v>
      </c>
      <c r="J8" s="85">
        <v>75550</v>
      </c>
      <c r="K8" s="85">
        <v>1500</v>
      </c>
      <c r="L8" s="85">
        <v>0</v>
      </c>
      <c r="M8" s="85">
        <v>0</v>
      </c>
      <c r="N8" s="85">
        <f t="shared" si="0"/>
        <v>77050</v>
      </c>
      <c r="O8" s="89"/>
    </row>
    <row r="9" spans="1:15" s="97" customFormat="1" ht="14" customHeight="1" x14ac:dyDescent="0.35">
      <c r="A9" s="89">
        <v>6</v>
      </c>
      <c r="B9" s="83" t="s">
        <v>63</v>
      </c>
      <c r="C9" s="95" t="s">
        <v>89</v>
      </c>
      <c r="D9" s="134">
        <v>44113</v>
      </c>
      <c r="E9" s="85">
        <v>130.5</v>
      </c>
      <c r="F9" s="85">
        <v>0</v>
      </c>
      <c r="G9" s="85">
        <f t="shared" si="1"/>
        <v>130.5</v>
      </c>
      <c r="H9" s="85">
        <v>0.19439999999999999</v>
      </c>
      <c r="I9" s="85" t="s">
        <v>99</v>
      </c>
      <c r="J9" s="85">
        <v>59550</v>
      </c>
      <c r="K9" s="85">
        <v>1500</v>
      </c>
      <c r="L9" s="85">
        <v>0</v>
      </c>
      <c r="M9" s="85">
        <v>0</v>
      </c>
      <c r="N9" s="85">
        <f t="shared" si="0"/>
        <v>61050</v>
      </c>
      <c r="O9" s="89"/>
    </row>
    <row r="10" spans="1:15" s="97" customFormat="1" ht="14" customHeight="1" x14ac:dyDescent="0.35">
      <c r="A10" s="89">
        <v>7</v>
      </c>
      <c r="B10" s="83" t="s">
        <v>63</v>
      </c>
      <c r="C10" s="95" t="s">
        <v>89</v>
      </c>
      <c r="D10" s="134">
        <v>44114</v>
      </c>
      <c r="E10" s="85">
        <v>75.5</v>
      </c>
      <c r="F10" s="85">
        <v>0</v>
      </c>
      <c r="G10" s="85">
        <f t="shared" si="1"/>
        <v>75.5</v>
      </c>
      <c r="H10" s="85">
        <v>0.19439999999999999</v>
      </c>
      <c r="I10" s="85" t="s">
        <v>99</v>
      </c>
      <c r="J10" s="85">
        <v>35550</v>
      </c>
      <c r="K10" s="85">
        <v>1500</v>
      </c>
      <c r="L10" s="85">
        <v>0</v>
      </c>
      <c r="M10" s="85">
        <v>0</v>
      </c>
      <c r="N10" s="85">
        <f t="shared" si="0"/>
        <v>37050</v>
      </c>
      <c r="O10" s="89"/>
    </row>
    <row r="11" spans="1:15" s="97" customFormat="1" ht="14" customHeight="1" x14ac:dyDescent="0.35">
      <c r="A11" s="89">
        <v>8</v>
      </c>
      <c r="B11" s="83" t="s">
        <v>63</v>
      </c>
      <c r="C11" s="95" t="s">
        <v>89</v>
      </c>
      <c r="D11" s="134">
        <v>44115</v>
      </c>
      <c r="E11" s="85">
        <v>184.5</v>
      </c>
      <c r="F11" s="85">
        <v>0</v>
      </c>
      <c r="G11" s="85">
        <f t="shared" si="1"/>
        <v>184.5</v>
      </c>
      <c r="H11" s="85">
        <v>0.19439999999999999</v>
      </c>
      <c r="I11" s="85" t="s">
        <v>99</v>
      </c>
      <c r="J11" s="85">
        <v>83550</v>
      </c>
      <c r="K11" s="85">
        <v>1500</v>
      </c>
      <c r="L11" s="85">
        <v>0</v>
      </c>
      <c r="M11" s="85">
        <v>0</v>
      </c>
      <c r="N11" s="85">
        <f t="shared" si="0"/>
        <v>85050</v>
      </c>
      <c r="O11" s="89"/>
    </row>
    <row r="12" spans="1:15" s="97" customFormat="1" ht="14" customHeight="1" x14ac:dyDescent="0.35">
      <c r="A12" s="89">
        <v>9</v>
      </c>
      <c r="B12" s="83" t="s">
        <v>63</v>
      </c>
      <c r="C12" s="95" t="s">
        <v>89</v>
      </c>
      <c r="D12" s="134">
        <v>44117</v>
      </c>
      <c r="E12" s="85">
        <v>148.5</v>
      </c>
      <c r="F12" s="85">
        <v>0</v>
      </c>
      <c r="G12" s="85">
        <f t="shared" si="1"/>
        <v>148.5</v>
      </c>
      <c r="H12" s="85">
        <v>0.19439999999999999</v>
      </c>
      <c r="I12" s="85" t="s">
        <v>99</v>
      </c>
      <c r="J12" s="85">
        <v>67550</v>
      </c>
      <c r="K12" s="85">
        <v>1500</v>
      </c>
      <c r="L12" s="85">
        <v>0</v>
      </c>
      <c r="M12" s="85">
        <v>0</v>
      </c>
      <c r="N12" s="85">
        <f t="shared" si="0"/>
        <v>69050</v>
      </c>
      <c r="O12" s="89"/>
    </row>
    <row r="13" spans="1:15" s="90" customFormat="1" ht="14" customHeight="1" x14ac:dyDescent="0.35">
      <c r="A13" s="89">
        <v>10</v>
      </c>
      <c r="B13" s="83" t="s">
        <v>63</v>
      </c>
      <c r="C13" s="95" t="s">
        <v>89</v>
      </c>
      <c r="D13" s="134">
        <v>44118</v>
      </c>
      <c r="E13" s="85">
        <v>94.5</v>
      </c>
      <c r="F13" s="85">
        <v>0</v>
      </c>
      <c r="G13" s="85">
        <f t="shared" si="1"/>
        <v>94.5</v>
      </c>
      <c r="H13" s="85">
        <v>0.19439999999999999</v>
      </c>
      <c r="I13" s="85" t="s">
        <v>99</v>
      </c>
      <c r="J13" s="85">
        <v>43550</v>
      </c>
      <c r="K13" s="85">
        <v>1500</v>
      </c>
      <c r="L13" s="85">
        <v>0</v>
      </c>
      <c r="M13" s="85">
        <v>0</v>
      </c>
      <c r="N13" s="85">
        <f t="shared" si="0"/>
        <v>45050</v>
      </c>
      <c r="O13" s="89"/>
    </row>
    <row r="14" spans="1:15" s="90" customFormat="1" ht="14" customHeight="1" x14ac:dyDescent="0.35">
      <c r="A14" s="89">
        <v>11</v>
      </c>
      <c r="B14" s="83" t="s">
        <v>63</v>
      </c>
      <c r="C14" s="95" t="s">
        <v>89</v>
      </c>
      <c r="D14" s="134">
        <v>44119</v>
      </c>
      <c r="E14" s="85">
        <v>148.5</v>
      </c>
      <c r="F14" s="85">
        <v>0</v>
      </c>
      <c r="G14" s="85">
        <f t="shared" si="1"/>
        <v>148.5</v>
      </c>
      <c r="H14" s="85">
        <v>0.19439999999999999</v>
      </c>
      <c r="I14" s="85" t="s">
        <v>99</v>
      </c>
      <c r="J14" s="85">
        <v>67550</v>
      </c>
      <c r="K14" s="85">
        <v>1500</v>
      </c>
      <c r="L14" s="85">
        <v>0</v>
      </c>
      <c r="M14" s="85">
        <v>0</v>
      </c>
      <c r="N14" s="85">
        <f t="shared" si="0"/>
        <v>69050</v>
      </c>
      <c r="O14" s="89"/>
    </row>
    <row r="15" spans="1:15" s="90" customFormat="1" ht="14" customHeight="1" x14ac:dyDescent="0.35">
      <c r="A15" s="89">
        <v>12</v>
      </c>
      <c r="B15" s="83" t="s">
        <v>63</v>
      </c>
      <c r="C15" s="95" t="s">
        <v>89</v>
      </c>
      <c r="D15" s="134">
        <v>44120</v>
      </c>
      <c r="E15" s="85">
        <v>220.5</v>
      </c>
      <c r="F15" s="85">
        <v>0</v>
      </c>
      <c r="G15" s="85">
        <f t="shared" si="1"/>
        <v>220.5</v>
      </c>
      <c r="H15" s="85">
        <v>0.19439999999999999</v>
      </c>
      <c r="I15" s="85" t="s">
        <v>99</v>
      </c>
      <c r="J15" s="85">
        <v>99550</v>
      </c>
      <c r="K15" s="85">
        <v>1500</v>
      </c>
      <c r="L15" s="85">
        <v>0</v>
      </c>
      <c r="M15" s="85">
        <v>0</v>
      </c>
      <c r="N15" s="85">
        <f t="shared" si="0"/>
        <v>101050</v>
      </c>
      <c r="O15" s="89"/>
    </row>
    <row r="16" spans="1:15" s="90" customFormat="1" ht="14" customHeight="1" x14ac:dyDescent="0.35">
      <c r="A16" s="89">
        <v>13</v>
      </c>
      <c r="B16" s="83" t="s">
        <v>63</v>
      </c>
      <c r="C16" s="95" t="s">
        <v>89</v>
      </c>
      <c r="D16" s="134">
        <v>44121</v>
      </c>
      <c r="E16" s="85">
        <v>274.5</v>
      </c>
      <c r="F16" s="85">
        <v>0</v>
      </c>
      <c r="G16" s="85">
        <f t="shared" si="1"/>
        <v>274.5</v>
      </c>
      <c r="H16" s="85">
        <v>0.19439999999999999</v>
      </c>
      <c r="I16" s="85" t="s">
        <v>99</v>
      </c>
      <c r="J16" s="85">
        <v>123550</v>
      </c>
      <c r="K16" s="85">
        <v>1500</v>
      </c>
      <c r="L16" s="85">
        <v>0</v>
      </c>
      <c r="M16" s="85">
        <v>0</v>
      </c>
      <c r="N16" s="85">
        <f t="shared" si="0"/>
        <v>125050</v>
      </c>
      <c r="O16" s="89"/>
    </row>
    <row r="17" spans="1:16" s="90" customFormat="1" ht="14" customHeight="1" x14ac:dyDescent="0.35">
      <c r="A17" s="89">
        <v>14</v>
      </c>
      <c r="B17" s="83" t="s">
        <v>63</v>
      </c>
      <c r="C17" s="95" t="s">
        <v>89</v>
      </c>
      <c r="D17" s="134">
        <v>44124</v>
      </c>
      <c r="E17" s="85">
        <v>184.5</v>
      </c>
      <c r="F17" s="85">
        <v>0</v>
      </c>
      <c r="G17" s="85">
        <f t="shared" si="1"/>
        <v>184.5</v>
      </c>
      <c r="H17" s="85">
        <v>0.19439999999999999</v>
      </c>
      <c r="I17" s="85" t="s">
        <v>99</v>
      </c>
      <c r="J17" s="85">
        <v>123550</v>
      </c>
      <c r="K17" s="85">
        <v>1500</v>
      </c>
      <c r="L17" s="85">
        <v>0</v>
      </c>
      <c r="M17" s="85">
        <v>0</v>
      </c>
      <c r="N17" s="85">
        <f t="shared" si="0"/>
        <v>125050</v>
      </c>
      <c r="O17" s="89"/>
    </row>
    <row r="18" spans="1:16" s="90" customFormat="1" ht="14" customHeight="1" x14ac:dyDescent="0.35">
      <c r="A18" s="89">
        <v>15</v>
      </c>
      <c r="B18" s="83" t="s">
        <v>63</v>
      </c>
      <c r="C18" s="95" t="s">
        <v>89</v>
      </c>
      <c r="D18" s="134">
        <v>44125</v>
      </c>
      <c r="E18" s="85">
        <v>112.5</v>
      </c>
      <c r="F18" s="85">
        <v>0</v>
      </c>
      <c r="G18" s="85">
        <f t="shared" si="1"/>
        <v>112.5</v>
      </c>
      <c r="H18" s="85">
        <v>0.19439999999999999</v>
      </c>
      <c r="I18" s="85" t="s">
        <v>99</v>
      </c>
      <c r="J18" s="85">
        <v>51550</v>
      </c>
      <c r="K18" s="85">
        <v>1500</v>
      </c>
      <c r="L18" s="85">
        <v>0</v>
      </c>
      <c r="M18" s="85">
        <v>0</v>
      </c>
      <c r="N18" s="85">
        <f t="shared" si="0"/>
        <v>53050</v>
      </c>
      <c r="O18" s="89"/>
    </row>
    <row r="19" spans="1:16" s="90" customFormat="1" ht="14" customHeight="1" x14ac:dyDescent="0.35">
      <c r="A19" s="89">
        <v>16</v>
      </c>
      <c r="B19" s="83" t="s">
        <v>63</v>
      </c>
      <c r="C19" s="95" t="s">
        <v>89</v>
      </c>
      <c r="D19" s="134">
        <v>44126</v>
      </c>
      <c r="E19" s="85">
        <v>220.5</v>
      </c>
      <c r="F19" s="85">
        <v>0</v>
      </c>
      <c r="G19" s="85">
        <f t="shared" si="1"/>
        <v>220.5</v>
      </c>
      <c r="H19" s="85">
        <v>0.19439999999999999</v>
      </c>
      <c r="I19" s="85" t="s">
        <v>99</v>
      </c>
      <c r="J19" s="85">
        <v>99550</v>
      </c>
      <c r="K19" s="85">
        <v>1500</v>
      </c>
      <c r="L19" s="85">
        <v>0</v>
      </c>
      <c r="M19" s="85">
        <v>0</v>
      </c>
      <c r="N19" s="85">
        <f t="shared" si="0"/>
        <v>101050</v>
      </c>
      <c r="O19" s="89"/>
    </row>
    <row r="20" spans="1:16" s="90" customFormat="1" ht="14" customHeight="1" x14ac:dyDescent="0.35">
      <c r="A20" s="89">
        <v>17</v>
      </c>
      <c r="B20" s="83" t="s">
        <v>63</v>
      </c>
      <c r="C20" s="95" t="s">
        <v>89</v>
      </c>
      <c r="D20" s="134">
        <v>44127</v>
      </c>
      <c r="E20" s="85">
        <v>166.5</v>
      </c>
      <c r="F20" s="85">
        <v>0</v>
      </c>
      <c r="G20" s="85">
        <f t="shared" si="1"/>
        <v>166.5</v>
      </c>
      <c r="H20" s="85">
        <v>0.19439999999999999</v>
      </c>
      <c r="I20" s="85" t="s">
        <v>99</v>
      </c>
      <c r="J20" s="85">
        <v>75550</v>
      </c>
      <c r="K20" s="85">
        <v>1500</v>
      </c>
      <c r="L20" s="85">
        <v>0</v>
      </c>
      <c r="M20" s="85">
        <v>0</v>
      </c>
      <c r="N20" s="85">
        <f t="shared" si="0"/>
        <v>77050</v>
      </c>
      <c r="O20" s="89"/>
    </row>
    <row r="21" spans="1:16" s="90" customFormat="1" ht="14" customHeight="1" x14ac:dyDescent="0.35">
      <c r="A21" s="89">
        <v>18</v>
      </c>
      <c r="B21" s="83" t="s">
        <v>63</v>
      </c>
      <c r="C21" s="95" t="s">
        <v>89</v>
      </c>
      <c r="D21" s="134">
        <v>44130</v>
      </c>
      <c r="E21" s="85">
        <v>148.5</v>
      </c>
      <c r="F21" s="85">
        <v>0</v>
      </c>
      <c r="G21" s="85">
        <f t="shared" si="1"/>
        <v>148.5</v>
      </c>
      <c r="H21" s="85">
        <v>0.19439999999999999</v>
      </c>
      <c r="I21" s="85" t="s">
        <v>99</v>
      </c>
      <c r="J21" s="85">
        <v>63550</v>
      </c>
      <c r="K21" s="85">
        <v>1500</v>
      </c>
      <c r="L21" s="85">
        <v>0</v>
      </c>
      <c r="M21" s="85">
        <v>0</v>
      </c>
      <c r="N21" s="85">
        <f t="shared" si="0"/>
        <v>65050</v>
      </c>
      <c r="O21" s="89"/>
    </row>
    <row r="22" spans="1:16" s="90" customFormat="1" ht="14" customHeight="1" x14ac:dyDescent="0.35">
      <c r="A22" s="89">
        <v>19</v>
      </c>
      <c r="B22" s="83" t="s">
        <v>63</v>
      </c>
      <c r="C22" s="95" t="s">
        <v>89</v>
      </c>
      <c r="D22" s="134">
        <v>44131</v>
      </c>
      <c r="E22" s="85">
        <v>310.5</v>
      </c>
      <c r="F22" s="85">
        <v>0</v>
      </c>
      <c r="G22" s="85">
        <f t="shared" si="1"/>
        <v>310.5</v>
      </c>
      <c r="H22" s="85">
        <v>0.19439999999999999</v>
      </c>
      <c r="I22" s="85" t="s">
        <v>99</v>
      </c>
      <c r="J22" s="85">
        <v>139550</v>
      </c>
      <c r="K22" s="85">
        <v>1500</v>
      </c>
      <c r="L22" s="85">
        <v>0</v>
      </c>
      <c r="M22" s="85">
        <v>0</v>
      </c>
      <c r="N22" s="85">
        <f t="shared" si="0"/>
        <v>141050</v>
      </c>
      <c r="O22" s="89"/>
    </row>
    <row r="23" spans="1:16" s="90" customFormat="1" ht="14" customHeight="1" x14ac:dyDescent="0.35">
      <c r="A23" s="89">
        <v>20</v>
      </c>
      <c r="B23" s="83" t="s">
        <v>63</v>
      </c>
      <c r="C23" s="95" t="s">
        <v>89</v>
      </c>
      <c r="D23" s="134">
        <v>44132</v>
      </c>
      <c r="E23" s="85">
        <v>148.5</v>
      </c>
      <c r="F23" s="85">
        <v>0</v>
      </c>
      <c r="G23" s="85">
        <f t="shared" si="1"/>
        <v>148.5</v>
      </c>
      <c r="H23" s="85">
        <v>0.19439999999999999</v>
      </c>
      <c r="I23" s="85" t="s">
        <v>99</v>
      </c>
      <c r="J23" s="85">
        <v>67550</v>
      </c>
      <c r="K23" s="85">
        <v>1500</v>
      </c>
      <c r="L23" s="85">
        <v>0</v>
      </c>
      <c r="M23" s="85">
        <v>0</v>
      </c>
      <c r="N23" s="85">
        <f t="shared" si="0"/>
        <v>69050</v>
      </c>
      <c r="O23" s="89"/>
    </row>
    <row r="24" spans="1:16" s="101" customFormat="1" ht="14" customHeight="1" x14ac:dyDescent="0.35">
      <c r="A24" s="89">
        <v>21</v>
      </c>
      <c r="B24" s="98" t="s">
        <v>63</v>
      </c>
      <c r="C24" s="99" t="s">
        <v>89</v>
      </c>
      <c r="D24" s="134">
        <v>44133</v>
      </c>
      <c r="E24" s="100">
        <f>130.5+1.5</f>
        <v>132</v>
      </c>
      <c r="F24" s="100">
        <v>0</v>
      </c>
      <c r="G24" s="85">
        <f t="shared" si="1"/>
        <v>132</v>
      </c>
      <c r="H24" s="100">
        <v>0.19439999999999999</v>
      </c>
      <c r="I24" s="100" t="s">
        <v>99</v>
      </c>
      <c r="J24" s="100">
        <v>59550</v>
      </c>
      <c r="K24" s="100">
        <v>1500</v>
      </c>
      <c r="L24" s="100">
        <v>0</v>
      </c>
      <c r="M24" s="100">
        <v>0</v>
      </c>
      <c r="N24" s="100">
        <f t="shared" si="0"/>
        <v>61050</v>
      </c>
      <c r="O24" s="98"/>
      <c r="P24" s="101">
        <f>2811-2809.5</f>
        <v>1.5</v>
      </c>
    </row>
    <row r="25" spans="1:16" s="90" customFormat="1" ht="14" customHeight="1" x14ac:dyDescent="0.35">
      <c r="A25" s="89">
        <v>22</v>
      </c>
      <c r="B25" s="83" t="s">
        <v>63</v>
      </c>
      <c r="C25" s="95" t="s">
        <v>89</v>
      </c>
      <c r="D25" s="134">
        <v>44136</v>
      </c>
      <c r="E25" s="85">
        <v>145</v>
      </c>
      <c r="F25" s="85">
        <v>0</v>
      </c>
      <c r="G25" s="85">
        <f t="shared" si="1"/>
        <v>145</v>
      </c>
      <c r="H25" s="85">
        <v>0.19439999999999999</v>
      </c>
      <c r="I25" s="85" t="s">
        <v>99</v>
      </c>
      <c r="J25" s="85">
        <v>76350</v>
      </c>
      <c r="K25" s="85">
        <v>3000</v>
      </c>
      <c r="L25" s="85">
        <v>0</v>
      </c>
      <c r="M25" s="85">
        <v>0</v>
      </c>
      <c r="N25" s="85">
        <f t="shared" si="0"/>
        <v>79350</v>
      </c>
      <c r="O25" s="89"/>
    </row>
    <row r="26" spans="1:16" s="90" customFormat="1" ht="14" customHeight="1" x14ac:dyDescent="0.35">
      <c r="A26" s="89">
        <v>23</v>
      </c>
      <c r="B26" s="83" t="s">
        <v>63</v>
      </c>
      <c r="C26" s="95" t="s">
        <v>89</v>
      </c>
      <c r="D26" s="134">
        <v>44141</v>
      </c>
      <c r="E26" s="85">
        <v>305</v>
      </c>
      <c r="F26" s="85">
        <v>0</v>
      </c>
      <c r="G26" s="85">
        <f t="shared" si="1"/>
        <v>305</v>
      </c>
      <c r="H26" s="85">
        <v>0.19439999999999999</v>
      </c>
      <c r="I26" s="85" t="s">
        <v>99</v>
      </c>
      <c r="J26" s="85">
        <v>156350</v>
      </c>
      <c r="K26" s="85">
        <v>3000</v>
      </c>
      <c r="L26" s="85">
        <v>0</v>
      </c>
      <c r="M26" s="85">
        <v>0</v>
      </c>
      <c r="N26" s="85">
        <f t="shared" si="0"/>
        <v>159350</v>
      </c>
      <c r="O26" s="89"/>
    </row>
    <row r="27" spans="1:16" s="90" customFormat="1" ht="14" customHeight="1" x14ac:dyDescent="0.35">
      <c r="A27" s="89">
        <v>24</v>
      </c>
      <c r="B27" s="83" t="s">
        <v>63</v>
      </c>
      <c r="C27" s="95" t="s">
        <v>89</v>
      </c>
      <c r="D27" s="134">
        <v>44142</v>
      </c>
      <c r="E27" s="85">
        <v>385</v>
      </c>
      <c r="F27" s="85">
        <v>0</v>
      </c>
      <c r="G27" s="85">
        <f t="shared" si="1"/>
        <v>385</v>
      </c>
      <c r="H27" s="85">
        <v>0.19439999999999999</v>
      </c>
      <c r="I27" s="85" t="s">
        <v>99</v>
      </c>
      <c r="J27" s="85">
        <v>25350</v>
      </c>
      <c r="K27" s="85">
        <v>3000</v>
      </c>
      <c r="L27" s="85">
        <v>0</v>
      </c>
      <c r="M27" s="85">
        <v>0</v>
      </c>
      <c r="N27" s="85">
        <f t="shared" si="0"/>
        <v>28350</v>
      </c>
      <c r="O27" s="89"/>
    </row>
    <row r="28" spans="1:16" s="90" customFormat="1" ht="14" customHeight="1" x14ac:dyDescent="0.35">
      <c r="A28" s="89">
        <v>25</v>
      </c>
      <c r="B28" s="83" t="s">
        <v>63</v>
      </c>
      <c r="C28" s="95" t="s">
        <v>89</v>
      </c>
      <c r="D28" s="134">
        <v>44143</v>
      </c>
      <c r="E28" s="85">
        <v>245</v>
      </c>
      <c r="F28" s="85">
        <v>0</v>
      </c>
      <c r="G28" s="85">
        <f t="shared" si="1"/>
        <v>245</v>
      </c>
      <c r="H28" s="85">
        <v>0.19439999999999999</v>
      </c>
      <c r="I28" s="85" t="s">
        <v>99</v>
      </c>
      <c r="J28" s="85">
        <v>126350</v>
      </c>
      <c r="K28" s="85">
        <v>3000</v>
      </c>
      <c r="L28" s="85">
        <v>0</v>
      </c>
      <c r="M28" s="85">
        <v>0</v>
      </c>
      <c r="N28" s="85">
        <f t="shared" si="0"/>
        <v>129350</v>
      </c>
      <c r="O28" s="89"/>
    </row>
    <row r="29" spans="1:16" s="90" customFormat="1" ht="14" customHeight="1" x14ac:dyDescent="0.35">
      <c r="A29" s="89">
        <v>26</v>
      </c>
      <c r="B29" s="83" t="s">
        <v>63</v>
      </c>
      <c r="C29" s="95" t="s">
        <v>89</v>
      </c>
      <c r="D29" s="134">
        <v>44146</v>
      </c>
      <c r="E29" s="85">
        <v>105</v>
      </c>
      <c r="F29" s="85">
        <v>0</v>
      </c>
      <c r="G29" s="85">
        <f t="shared" si="1"/>
        <v>105</v>
      </c>
      <c r="H29" s="85">
        <v>0.19439999999999999</v>
      </c>
      <c r="I29" s="85" t="s">
        <v>99</v>
      </c>
      <c r="J29" s="85">
        <v>56350</v>
      </c>
      <c r="K29" s="85">
        <v>3000</v>
      </c>
      <c r="L29" s="85">
        <v>0</v>
      </c>
      <c r="M29" s="85">
        <v>0</v>
      </c>
      <c r="N29" s="85">
        <f t="shared" ref="N29:N36" si="2">J29+K29+L29+M29</f>
        <v>59350</v>
      </c>
      <c r="O29" s="89"/>
    </row>
    <row r="30" spans="1:16" s="90" customFormat="1" ht="14" customHeight="1" x14ac:dyDescent="0.35">
      <c r="A30" s="89">
        <v>27</v>
      </c>
      <c r="B30" s="83" t="s">
        <v>63</v>
      </c>
      <c r="C30" s="95" t="s">
        <v>89</v>
      </c>
      <c r="D30" s="134">
        <v>44151</v>
      </c>
      <c r="E30" s="85">
        <v>285</v>
      </c>
      <c r="F30" s="85">
        <v>0</v>
      </c>
      <c r="G30" s="85">
        <f t="shared" si="1"/>
        <v>285</v>
      </c>
      <c r="H30" s="85">
        <v>0.19439999999999999</v>
      </c>
      <c r="I30" s="85" t="s">
        <v>99</v>
      </c>
      <c r="J30" s="85">
        <v>146350</v>
      </c>
      <c r="K30" s="85">
        <v>3000</v>
      </c>
      <c r="L30" s="85">
        <v>0</v>
      </c>
      <c r="M30" s="85">
        <v>0</v>
      </c>
      <c r="N30" s="85">
        <f t="shared" si="2"/>
        <v>149350</v>
      </c>
      <c r="O30" s="89"/>
    </row>
    <row r="31" spans="1:16" s="90" customFormat="1" ht="14" customHeight="1" x14ac:dyDescent="0.35">
      <c r="A31" s="89">
        <v>28</v>
      </c>
      <c r="B31" s="83" t="s">
        <v>63</v>
      </c>
      <c r="C31" s="95" t="s">
        <v>89</v>
      </c>
      <c r="D31" s="134">
        <v>44152</v>
      </c>
      <c r="E31" s="85">
        <v>165</v>
      </c>
      <c r="F31" s="85">
        <v>0</v>
      </c>
      <c r="G31" s="85">
        <f t="shared" si="1"/>
        <v>165</v>
      </c>
      <c r="H31" s="85">
        <v>0.19439999999999999</v>
      </c>
      <c r="I31" s="85" t="s">
        <v>99</v>
      </c>
      <c r="J31" s="85">
        <v>86350</v>
      </c>
      <c r="K31" s="85">
        <v>3000</v>
      </c>
      <c r="L31" s="85">
        <v>0</v>
      </c>
      <c r="M31" s="85">
        <v>0</v>
      </c>
      <c r="N31" s="85">
        <f t="shared" si="2"/>
        <v>89350</v>
      </c>
      <c r="O31" s="89"/>
    </row>
    <row r="32" spans="1:16" s="90" customFormat="1" ht="14" customHeight="1" x14ac:dyDescent="0.35">
      <c r="A32" s="89">
        <v>29</v>
      </c>
      <c r="B32" s="83" t="s">
        <v>63</v>
      </c>
      <c r="C32" s="95" t="s">
        <v>89</v>
      </c>
      <c r="D32" s="134">
        <v>44154</v>
      </c>
      <c r="E32" s="85">
        <v>65</v>
      </c>
      <c r="F32" s="85">
        <v>0</v>
      </c>
      <c r="G32" s="85">
        <f t="shared" si="1"/>
        <v>65</v>
      </c>
      <c r="H32" s="85">
        <v>0.19439999999999999</v>
      </c>
      <c r="I32" s="85" t="s">
        <v>99</v>
      </c>
      <c r="J32" s="85">
        <v>36350</v>
      </c>
      <c r="K32" s="85">
        <v>3000</v>
      </c>
      <c r="L32" s="85">
        <v>0</v>
      </c>
      <c r="M32" s="85">
        <v>0</v>
      </c>
      <c r="N32" s="85">
        <f t="shared" si="2"/>
        <v>39350</v>
      </c>
      <c r="O32" s="89"/>
    </row>
    <row r="33" spans="1:15" s="90" customFormat="1" ht="14" customHeight="1" x14ac:dyDescent="0.35">
      <c r="A33" s="89">
        <v>30</v>
      </c>
      <c r="B33" s="83" t="s">
        <v>63</v>
      </c>
      <c r="C33" s="95" t="s">
        <v>89</v>
      </c>
      <c r="D33" s="134">
        <v>44155</v>
      </c>
      <c r="E33" s="85">
        <v>165</v>
      </c>
      <c r="F33" s="85">
        <v>0</v>
      </c>
      <c r="G33" s="85">
        <f t="shared" si="1"/>
        <v>165</v>
      </c>
      <c r="H33" s="85">
        <v>0.19439999999999999</v>
      </c>
      <c r="I33" s="85" t="s">
        <v>99</v>
      </c>
      <c r="J33" s="85">
        <v>86350</v>
      </c>
      <c r="K33" s="85">
        <v>3000</v>
      </c>
      <c r="L33" s="85">
        <v>0</v>
      </c>
      <c r="M33" s="85">
        <v>0</v>
      </c>
      <c r="N33" s="85">
        <f t="shared" si="2"/>
        <v>89350</v>
      </c>
      <c r="O33" s="89"/>
    </row>
    <row r="34" spans="1:15" s="90" customFormat="1" ht="14" customHeight="1" x14ac:dyDescent="0.35">
      <c r="A34" s="89">
        <v>31</v>
      </c>
      <c r="B34" s="83" t="s">
        <v>63</v>
      </c>
      <c r="C34" s="95" t="s">
        <v>89</v>
      </c>
      <c r="D34" s="134">
        <v>44156</v>
      </c>
      <c r="E34" s="85">
        <v>325</v>
      </c>
      <c r="F34" s="85">
        <v>0</v>
      </c>
      <c r="G34" s="85">
        <f t="shared" si="1"/>
        <v>325</v>
      </c>
      <c r="H34" s="85">
        <v>0.19439999999999999</v>
      </c>
      <c r="I34" s="85" t="s">
        <v>99</v>
      </c>
      <c r="J34" s="85">
        <v>166350</v>
      </c>
      <c r="K34" s="85">
        <v>3000</v>
      </c>
      <c r="L34" s="85">
        <v>0</v>
      </c>
      <c r="M34" s="85">
        <v>0</v>
      </c>
      <c r="N34" s="85">
        <f t="shared" si="2"/>
        <v>169350</v>
      </c>
      <c r="O34" s="89"/>
    </row>
    <row r="35" spans="1:15" s="90" customFormat="1" ht="14" customHeight="1" x14ac:dyDescent="0.35">
      <c r="A35" s="89">
        <v>32</v>
      </c>
      <c r="B35" s="83" t="s">
        <v>63</v>
      </c>
      <c r="C35" s="95" t="s">
        <v>89</v>
      </c>
      <c r="D35" s="134">
        <v>44157</v>
      </c>
      <c r="E35" s="85">
        <v>165</v>
      </c>
      <c r="F35" s="85">
        <v>0</v>
      </c>
      <c r="G35" s="85">
        <f t="shared" si="1"/>
        <v>165</v>
      </c>
      <c r="H35" s="85">
        <v>0.19439999999999999</v>
      </c>
      <c r="I35" s="85" t="s">
        <v>99</v>
      </c>
      <c r="J35" s="85">
        <v>86350</v>
      </c>
      <c r="K35" s="85">
        <v>3000</v>
      </c>
      <c r="L35" s="85">
        <v>0</v>
      </c>
      <c r="M35" s="85">
        <v>0</v>
      </c>
      <c r="N35" s="85">
        <f t="shared" si="2"/>
        <v>89350</v>
      </c>
      <c r="O35" s="89"/>
    </row>
    <row r="36" spans="1:15" s="90" customFormat="1" ht="14" customHeight="1" x14ac:dyDescent="0.35">
      <c r="A36" s="89">
        <v>33</v>
      </c>
      <c r="B36" s="83" t="s">
        <v>63</v>
      </c>
      <c r="C36" s="95" t="s">
        <v>89</v>
      </c>
      <c r="D36" s="134">
        <v>44170</v>
      </c>
      <c r="E36" s="85">
        <v>154</v>
      </c>
      <c r="F36" s="85">
        <v>0</v>
      </c>
      <c r="G36" s="85">
        <f t="shared" si="1"/>
        <v>154</v>
      </c>
      <c r="H36" s="85">
        <v>0.13439999999999999</v>
      </c>
      <c r="I36" s="85" t="s">
        <v>99</v>
      </c>
      <c r="J36" s="85">
        <v>117500</v>
      </c>
      <c r="K36" s="85">
        <v>3500</v>
      </c>
      <c r="L36" s="85">
        <v>0</v>
      </c>
      <c r="M36" s="85">
        <v>0</v>
      </c>
      <c r="N36" s="85">
        <f t="shared" si="2"/>
        <v>121000</v>
      </c>
      <c r="O36" s="89"/>
    </row>
    <row r="37" spans="1:15" s="90" customFormat="1" ht="14" customHeight="1" x14ac:dyDescent="0.35">
      <c r="A37" s="89">
        <v>34</v>
      </c>
      <c r="B37" s="83" t="s">
        <v>63</v>
      </c>
      <c r="C37" s="95" t="s">
        <v>89</v>
      </c>
      <c r="D37" s="134">
        <v>44171</v>
      </c>
      <c r="E37" s="85">
        <v>229</v>
      </c>
      <c r="F37" s="85">
        <v>0</v>
      </c>
      <c r="G37" s="85">
        <f t="shared" si="1"/>
        <v>229</v>
      </c>
      <c r="H37" s="85">
        <v>0.13439999999999999</v>
      </c>
      <c r="I37" s="85" t="s">
        <v>99</v>
      </c>
      <c r="J37" s="85">
        <v>174500</v>
      </c>
      <c r="K37" s="85">
        <v>3500</v>
      </c>
      <c r="L37" s="85">
        <v>0</v>
      </c>
      <c r="M37" s="85">
        <v>0</v>
      </c>
      <c r="N37" s="85">
        <f t="shared" ref="N37:N42" si="3">J37+K37+L37+M37</f>
        <v>178000</v>
      </c>
      <c r="O37" s="89"/>
    </row>
    <row r="38" spans="1:15" s="90" customFormat="1" ht="14" customHeight="1" x14ac:dyDescent="0.35">
      <c r="A38" s="89">
        <v>35</v>
      </c>
      <c r="B38" s="83" t="s">
        <v>63</v>
      </c>
      <c r="C38" s="95" t="s">
        <v>89</v>
      </c>
      <c r="D38" s="134">
        <v>44172</v>
      </c>
      <c r="E38" s="85">
        <v>129</v>
      </c>
      <c r="F38" s="85">
        <v>0</v>
      </c>
      <c r="G38" s="85">
        <f t="shared" si="1"/>
        <v>129</v>
      </c>
      <c r="H38" s="85">
        <v>0.13439999999999999</v>
      </c>
      <c r="I38" s="85" t="s">
        <v>99</v>
      </c>
      <c r="J38" s="85">
        <v>98500</v>
      </c>
      <c r="K38" s="85">
        <v>3500</v>
      </c>
      <c r="L38" s="85">
        <v>0</v>
      </c>
      <c r="M38" s="85">
        <v>0</v>
      </c>
      <c r="N38" s="85">
        <f t="shared" si="3"/>
        <v>102000</v>
      </c>
      <c r="O38" s="89"/>
    </row>
    <row r="39" spans="1:15" s="90" customFormat="1" ht="14" customHeight="1" x14ac:dyDescent="0.35">
      <c r="A39" s="89">
        <v>36</v>
      </c>
      <c r="B39" s="83" t="s">
        <v>63</v>
      </c>
      <c r="C39" s="95" t="s">
        <v>89</v>
      </c>
      <c r="D39" s="134">
        <v>44191</v>
      </c>
      <c r="E39" s="85">
        <v>254</v>
      </c>
      <c r="F39" s="85">
        <v>0</v>
      </c>
      <c r="G39" s="85">
        <f t="shared" si="1"/>
        <v>254</v>
      </c>
      <c r="H39" s="85">
        <v>0.13439999999999999</v>
      </c>
      <c r="I39" s="85" t="s">
        <v>99</v>
      </c>
      <c r="J39" s="85">
        <v>193500</v>
      </c>
      <c r="K39" s="85">
        <v>3500</v>
      </c>
      <c r="L39" s="85">
        <v>0</v>
      </c>
      <c r="M39" s="85">
        <v>0</v>
      </c>
      <c r="N39" s="85">
        <f t="shared" si="3"/>
        <v>197000</v>
      </c>
      <c r="O39" s="89"/>
    </row>
    <row r="40" spans="1:15" s="90" customFormat="1" ht="14" customHeight="1" x14ac:dyDescent="0.35">
      <c r="A40" s="89">
        <v>37</v>
      </c>
      <c r="B40" s="83" t="s">
        <v>63</v>
      </c>
      <c r="C40" s="95" t="s">
        <v>89</v>
      </c>
      <c r="D40" s="134">
        <v>44192</v>
      </c>
      <c r="E40" s="85">
        <v>154</v>
      </c>
      <c r="F40" s="85">
        <v>0</v>
      </c>
      <c r="G40" s="85">
        <f t="shared" si="1"/>
        <v>154</v>
      </c>
      <c r="H40" s="85">
        <v>0.13439999999999999</v>
      </c>
      <c r="I40" s="85" t="s">
        <v>99</v>
      </c>
      <c r="J40" s="85">
        <v>117500</v>
      </c>
      <c r="K40" s="85">
        <v>3500</v>
      </c>
      <c r="L40" s="85">
        <v>0</v>
      </c>
      <c r="M40" s="85">
        <v>0</v>
      </c>
      <c r="N40" s="85">
        <f t="shared" si="3"/>
        <v>121000</v>
      </c>
      <c r="O40" s="89"/>
    </row>
    <row r="41" spans="1:15" s="90" customFormat="1" ht="14" customHeight="1" x14ac:dyDescent="0.35">
      <c r="A41" s="89">
        <v>38</v>
      </c>
      <c r="B41" s="83" t="s">
        <v>63</v>
      </c>
      <c r="C41" s="95" t="s">
        <v>89</v>
      </c>
      <c r="D41" s="134">
        <v>44193</v>
      </c>
      <c r="E41" s="85">
        <v>154</v>
      </c>
      <c r="F41" s="85">
        <v>0</v>
      </c>
      <c r="G41" s="85">
        <f t="shared" si="1"/>
        <v>154</v>
      </c>
      <c r="H41" s="85">
        <v>0.13439999999999999</v>
      </c>
      <c r="I41" s="85" t="s">
        <v>99</v>
      </c>
      <c r="J41" s="85">
        <v>117500</v>
      </c>
      <c r="K41" s="85">
        <v>3500</v>
      </c>
      <c r="L41" s="85">
        <v>0</v>
      </c>
      <c r="M41" s="85">
        <v>0</v>
      </c>
      <c r="N41" s="85">
        <f t="shared" si="3"/>
        <v>121000</v>
      </c>
      <c r="O41" s="89"/>
    </row>
    <row r="42" spans="1:15" s="90" customFormat="1" ht="14" customHeight="1" x14ac:dyDescent="0.35">
      <c r="A42" s="89">
        <v>39</v>
      </c>
      <c r="B42" s="83" t="s">
        <v>63</v>
      </c>
      <c r="C42" s="95" t="s">
        <v>89</v>
      </c>
      <c r="D42" s="134">
        <v>44194</v>
      </c>
      <c r="E42" s="85">
        <v>254</v>
      </c>
      <c r="F42" s="85">
        <v>0</v>
      </c>
      <c r="G42" s="85">
        <f t="shared" si="1"/>
        <v>254</v>
      </c>
      <c r="H42" s="85">
        <v>0.13439999999999999</v>
      </c>
      <c r="I42" s="85" t="s">
        <v>99</v>
      </c>
      <c r="J42" s="85">
        <v>193500</v>
      </c>
      <c r="K42" s="85">
        <v>3500</v>
      </c>
      <c r="L42" s="85">
        <v>0</v>
      </c>
      <c r="M42" s="85">
        <v>0</v>
      </c>
      <c r="N42" s="85">
        <f t="shared" si="3"/>
        <v>197000</v>
      </c>
      <c r="O42" s="89"/>
    </row>
    <row r="43" spans="1:15" s="90" customFormat="1" ht="14" customHeight="1" x14ac:dyDescent="0.35">
      <c r="A43" s="89">
        <v>40</v>
      </c>
      <c r="B43" s="83" t="s">
        <v>63</v>
      </c>
      <c r="C43" s="95" t="s">
        <v>89</v>
      </c>
      <c r="D43" s="134">
        <v>44195</v>
      </c>
      <c r="E43" s="85">
        <v>154</v>
      </c>
      <c r="F43" s="85">
        <v>0</v>
      </c>
      <c r="G43" s="85">
        <f t="shared" si="1"/>
        <v>154</v>
      </c>
      <c r="H43" s="85">
        <v>0.13439999999999999</v>
      </c>
      <c r="I43" s="85" t="s">
        <v>99</v>
      </c>
      <c r="J43" s="85">
        <v>117500</v>
      </c>
      <c r="K43" s="85">
        <v>3500</v>
      </c>
      <c r="L43" s="85">
        <v>0</v>
      </c>
      <c r="M43" s="85">
        <v>0</v>
      </c>
      <c r="N43" s="85">
        <f t="shared" ref="N43:N52" si="4">J43+K43+L43+M43</f>
        <v>121000</v>
      </c>
      <c r="O43" s="89"/>
    </row>
    <row r="44" spans="1:15" s="90" customFormat="1" ht="14" customHeight="1" x14ac:dyDescent="0.35">
      <c r="A44" s="89">
        <v>41</v>
      </c>
      <c r="B44" s="83" t="s">
        <v>63</v>
      </c>
      <c r="C44" s="95" t="s">
        <v>89</v>
      </c>
      <c r="D44" s="134">
        <v>44198</v>
      </c>
      <c r="E44" s="85">
        <v>152.5</v>
      </c>
      <c r="F44" s="85">
        <v>0</v>
      </c>
      <c r="G44" s="85">
        <f t="shared" si="1"/>
        <v>152.5</v>
      </c>
      <c r="H44" s="85">
        <v>0.13439999999999999</v>
      </c>
      <c r="I44" s="85" t="s">
        <v>99</v>
      </c>
      <c r="J44" s="85">
        <v>116250</v>
      </c>
      <c r="K44" s="85">
        <v>3500</v>
      </c>
      <c r="L44" s="85">
        <v>0</v>
      </c>
      <c r="M44" s="85">
        <v>0</v>
      </c>
      <c r="N44" s="85">
        <f t="shared" si="4"/>
        <v>119750</v>
      </c>
      <c r="O44" s="89"/>
    </row>
    <row r="45" spans="1:15" s="90" customFormat="1" ht="14" customHeight="1" x14ac:dyDescent="0.35">
      <c r="A45" s="89">
        <v>42</v>
      </c>
      <c r="B45" s="83" t="s">
        <v>63</v>
      </c>
      <c r="C45" s="95" t="s">
        <v>89</v>
      </c>
      <c r="D45" s="134">
        <v>44212</v>
      </c>
      <c r="E45" s="85">
        <v>152.5</v>
      </c>
      <c r="F45" s="85">
        <v>0</v>
      </c>
      <c r="G45" s="85">
        <f t="shared" si="1"/>
        <v>152.5</v>
      </c>
      <c r="H45" s="85">
        <v>0.13439999999999999</v>
      </c>
      <c r="I45" s="85" t="s">
        <v>99</v>
      </c>
      <c r="J45" s="85">
        <v>116250</v>
      </c>
      <c r="K45" s="85">
        <v>3500</v>
      </c>
      <c r="L45" s="85">
        <v>0</v>
      </c>
      <c r="M45" s="85">
        <v>0</v>
      </c>
      <c r="N45" s="85">
        <f t="shared" si="4"/>
        <v>119750</v>
      </c>
      <c r="O45" s="89"/>
    </row>
    <row r="46" spans="1:15" s="90" customFormat="1" ht="14" customHeight="1" x14ac:dyDescent="0.35">
      <c r="A46" s="89">
        <v>43</v>
      </c>
      <c r="B46" s="83" t="s">
        <v>63</v>
      </c>
      <c r="C46" s="95" t="s">
        <v>89</v>
      </c>
      <c r="D46" s="134">
        <v>44216</v>
      </c>
      <c r="E46" s="85">
        <v>102.5</v>
      </c>
      <c r="F46" s="85">
        <v>0</v>
      </c>
      <c r="G46" s="85">
        <f t="shared" si="1"/>
        <v>102.5</v>
      </c>
      <c r="H46" s="85">
        <v>0.13439999999999999</v>
      </c>
      <c r="I46" s="85" t="s">
        <v>99</v>
      </c>
      <c r="J46" s="85">
        <v>28250</v>
      </c>
      <c r="K46" s="85">
        <v>3500</v>
      </c>
      <c r="L46" s="85">
        <v>0</v>
      </c>
      <c r="M46" s="85">
        <v>0</v>
      </c>
      <c r="N46" s="85">
        <f t="shared" si="4"/>
        <v>31750</v>
      </c>
      <c r="O46" s="89"/>
    </row>
    <row r="47" spans="1:15" s="90" customFormat="1" ht="14" customHeight="1" x14ac:dyDescent="0.35">
      <c r="A47" s="89">
        <v>44</v>
      </c>
      <c r="B47" s="83" t="s">
        <v>63</v>
      </c>
      <c r="C47" s="95" t="s">
        <v>89</v>
      </c>
      <c r="D47" s="134">
        <v>44217</v>
      </c>
      <c r="E47" s="85">
        <v>152.5</v>
      </c>
      <c r="F47" s="85">
        <v>0</v>
      </c>
      <c r="G47" s="85">
        <f t="shared" si="1"/>
        <v>152.5</v>
      </c>
      <c r="H47" s="85">
        <v>0.13439999999999999</v>
      </c>
      <c r="I47" s="85" t="s">
        <v>99</v>
      </c>
      <c r="J47" s="85">
        <v>116250</v>
      </c>
      <c r="K47" s="85">
        <v>3500</v>
      </c>
      <c r="L47" s="85">
        <v>0</v>
      </c>
      <c r="M47" s="85">
        <v>0</v>
      </c>
      <c r="N47" s="85">
        <f t="shared" ref="N47" si="5">J47+K47+L47+M47</f>
        <v>119750</v>
      </c>
      <c r="O47" s="89"/>
    </row>
    <row r="48" spans="1:15" s="90" customFormat="1" ht="14" customHeight="1" x14ac:dyDescent="0.35">
      <c r="A48" s="89">
        <v>45</v>
      </c>
      <c r="B48" s="83" t="s">
        <v>63</v>
      </c>
      <c r="C48" s="95" t="s">
        <v>89</v>
      </c>
      <c r="D48" s="134">
        <v>44218</v>
      </c>
      <c r="E48" s="85">
        <v>152.5</v>
      </c>
      <c r="F48" s="85">
        <v>0</v>
      </c>
      <c r="G48" s="85">
        <f t="shared" si="1"/>
        <v>152.5</v>
      </c>
      <c r="H48" s="85">
        <v>0.13439999999999999</v>
      </c>
      <c r="I48" s="85" t="s">
        <v>99</v>
      </c>
      <c r="J48" s="85">
        <v>116250</v>
      </c>
      <c r="K48" s="85">
        <v>3500</v>
      </c>
      <c r="L48" s="85">
        <v>0</v>
      </c>
      <c r="M48" s="85">
        <v>0</v>
      </c>
      <c r="N48" s="85">
        <f t="shared" ref="N48" si="6">J48+K48+L48+M48</f>
        <v>119750</v>
      </c>
      <c r="O48" s="89"/>
    </row>
    <row r="49" spans="1:15" s="90" customFormat="1" ht="14" customHeight="1" x14ac:dyDescent="0.35">
      <c r="A49" s="89">
        <v>46</v>
      </c>
      <c r="B49" s="83" t="s">
        <v>63</v>
      </c>
      <c r="C49" s="95" t="s">
        <v>89</v>
      </c>
      <c r="D49" s="134">
        <v>44221</v>
      </c>
      <c r="E49" s="85">
        <v>127.5</v>
      </c>
      <c r="F49" s="85">
        <v>0</v>
      </c>
      <c r="G49" s="85">
        <f t="shared" si="1"/>
        <v>127.5</v>
      </c>
      <c r="H49" s="85">
        <v>0.13439999999999999</v>
      </c>
      <c r="I49" s="85" t="s">
        <v>99</v>
      </c>
      <c r="J49" s="85">
        <v>97250</v>
      </c>
      <c r="K49" s="85">
        <v>3500</v>
      </c>
      <c r="L49" s="85">
        <v>0</v>
      </c>
      <c r="M49" s="85">
        <v>0</v>
      </c>
      <c r="N49" s="85">
        <f t="shared" si="4"/>
        <v>100750</v>
      </c>
      <c r="O49" s="89"/>
    </row>
    <row r="50" spans="1:15" s="90" customFormat="1" ht="14" customHeight="1" x14ac:dyDescent="0.35">
      <c r="A50" s="89">
        <v>47</v>
      </c>
      <c r="B50" s="83" t="s">
        <v>63</v>
      </c>
      <c r="C50" s="95" t="s">
        <v>89</v>
      </c>
      <c r="D50" s="134">
        <v>44222</v>
      </c>
      <c r="E50" s="85">
        <v>152.5</v>
      </c>
      <c r="F50" s="85">
        <v>0</v>
      </c>
      <c r="G50" s="85">
        <f t="shared" si="1"/>
        <v>152.5</v>
      </c>
      <c r="H50" s="85">
        <v>0.13439999999999999</v>
      </c>
      <c r="I50" s="85" t="s">
        <v>99</v>
      </c>
      <c r="J50" s="85">
        <v>116250</v>
      </c>
      <c r="K50" s="85">
        <v>3500</v>
      </c>
      <c r="L50" s="85">
        <v>0</v>
      </c>
      <c r="M50" s="85">
        <v>0</v>
      </c>
      <c r="N50" s="85">
        <f t="shared" si="4"/>
        <v>119750</v>
      </c>
      <c r="O50" s="89"/>
    </row>
    <row r="51" spans="1:15" s="90" customFormat="1" ht="14" customHeight="1" x14ac:dyDescent="0.35">
      <c r="A51" s="89">
        <v>48</v>
      </c>
      <c r="B51" s="83" t="s">
        <v>63</v>
      </c>
      <c r="C51" s="95" t="s">
        <v>89</v>
      </c>
      <c r="D51" s="134">
        <v>44224</v>
      </c>
      <c r="E51" s="85">
        <v>127.5</v>
      </c>
      <c r="F51" s="85">
        <v>0</v>
      </c>
      <c r="G51" s="85">
        <f t="shared" si="1"/>
        <v>127.5</v>
      </c>
      <c r="H51" s="85">
        <v>0.13439999999999999</v>
      </c>
      <c r="I51" s="85" t="s">
        <v>99</v>
      </c>
      <c r="J51" s="85">
        <v>97250</v>
      </c>
      <c r="K51" s="85">
        <v>3500</v>
      </c>
      <c r="L51" s="85">
        <v>0</v>
      </c>
      <c r="M51" s="85">
        <v>0</v>
      </c>
      <c r="N51" s="85">
        <f t="shared" si="4"/>
        <v>100750</v>
      </c>
      <c r="O51" s="89"/>
    </row>
    <row r="52" spans="1:15" s="90" customFormat="1" ht="14" customHeight="1" x14ac:dyDescent="0.35">
      <c r="A52" s="89">
        <v>49</v>
      </c>
      <c r="B52" s="83" t="s">
        <v>63</v>
      </c>
      <c r="C52" s="95" t="s">
        <v>89</v>
      </c>
      <c r="D52" s="134">
        <v>44232</v>
      </c>
      <c r="E52" s="85">
        <v>154</v>
      </c>
      <c r="F52" s="85">
        <v>0</v>
      </c>
      <c r="G52" s="85">
        <f t="shared" si="1"/>
        <v>154</v>
      </c>
      <c r="H52" s="85">
        <v>0.13439999999999999</v>
      </c>
      <c r="I52" s="85" t="s">
        <v>99</v>
      </c>
      <c r="J52" s="85">
        <v>117500</v>
      </c>
      <c r="K52" s="85">
        <v>3500</v>
      </c>
      <c r="L52" s="85">
        <v>0</v>
      </c>
      <c r="M52" s="85">
        <v>0</v>
      </c>
      <c r="N52" s="85">
        <f t="shared" si="4"/>
        <v>121000</v>
      </c>
      <c r="O52" s="89"/>
    </row>
    <row r="53" spans="1:15" s="90" customFormat="1" ht="14" customHeight="1" x14ac:dyDescent="0.35">
      <c r="A53" s="89">
        <v>50</v>
      </c>
      <c r="B53" s="83" t="s">
        <v>63</v>
      </c>
      <c r="C53" s="95" t="s">
        <v>89</v>
      </c>
      <c r="D53" s="134">
        <v>44235</v>
      </c>
      <c r="E53" s="85">
        <v>154</v>
      </c>
      <c r="F53" s="85">
        <v>0</v>
      </c>
      <c r="G53" s="85">
        <f t="shared" si="1"/>
        <v>154</v>
      </c>
      <c r="H53" s="85">
        <v>0.13439999999999999</v>
      </c>
      <c r="I53" s="85" t="s">
        <v>99</v>
      </c>
      <c r="J53" s="85">
        <v>117500</v>
      </c>
      <c r="K53" s="85">
        <v>3500</v>
      </c>
      <c r="L53" s="85">
        <v>0</v>
      </c>
      <c r="M53" s="85">
        <v>0</v>
      </c>
      <c r="N53" s="85">
        <f t="shared" ref="N53" si="7">J53+K53+L53+M53</f>
        <v>121000</v>
      </c>
      <c r="O53" s="89"/>
    </row>
    <row r="54" spans="1:15" s="90" customFormat="1" ht="14" customHeight="1" x14ac:dyDescent="0.35">
      <c r="A54" s="89">
        <v>51</v>
      </c>
      <c r="B54" s="83" t="s">
        <v>63</v>
      </c>
      <c r="C54" s="95" t="s">
        <v>89</v>
      </c>
      <c r="D54" s="134">
        <v>44238</v>
      </c>
      <c r="E54" s="85">
        <v>154</v>
      </c>
      <c r="F54" s="85">
        <v>0</v>
      </c>
      <c r="G54" s="85">
        <f t="shared" si="1"/>
        <v>154</v>
      </c>
      <c r="H54" s="85">
        <v>0.13439999999999999</v>
      </c>
      <c r="I54" s="85" t="s">
        <v>99</v>
      </c>
      <c r="J54" s="85">
        <v>117500</v>
      </c>
      <c r="K54" s="85">
        <v>3500</v>
      </c>
      <c r="L54" s="85">
        <v>0</v>
      </c>
      <c r="M54" s="85">
        <v>0</v>
      </c>
      <c r="N54" s="85">
        <f t="shared" ref="N54" si="8">J54+K54+L54+M54</f>
        <v>121000</v>
      </c>
      <c r="O54" s="89"/>
    </row>
    <row r="55" spans="1:15" s="90" customFormat="1" ht="14" customHeight="1" x14ac:dyDescent="0.35">
      <c r="A55" s="89">
        <v>52</v>
      </c>
      <c r="B55" s="83" t="s">
        <v>63</v>
      </c>
      <c r="C55" s="95" t="s">
        <v>89</v>
      </c>
      <c r="D55" s="134">
        <v>44248</v>
      </c>
      <c r="E55" s="85">
        <v>129</v>
      </c>
      <c r="F55" s="85">
        <v>0</v>
      </c>
      <c r="G55" s="85">
        <f t="shared" si="1"/>
        <v>129</v>
      </c>
      <c r="H55" s="85">
        <v>0.13439999999999999</v>
      </c>
      <c r="I55" s="85" t="s">
        <v>99</v>
      </c>
      <c r="J55" s="85">
        <v>98500</v>
      </c>
      <c r="K55" s="85">
        <v>3500</v>
      </c>
      <c r="L55" s="85">
        <v>0</v>
      </c>
      <c r="M55" s="85">
        <v>0</v>
      </c>
      <c r="N55" s="85">
        <f t="shared" ref="N55:N61" si="9">J55+K55+L55+M55</f>
        <v>102000</v>
      </c>
      <c r="O55" s="89"/>
    </row>
    <row r="56" spans="1:15" s="90" customFormat="1" ht="14" customHeight="1" x14ac:dyDescent="0.35">
      <c r="A56" s="89">
        <v>53</v>
      </c>
      <c r="B56" s="83" t="s">
        <v>63</v>
      </c>
      <c r="C56" s="95" t="s">
        <v>89</v>
      </c>
      <c r="D56" s="134">
        <v>44249</v>
      </c>
      <c r="E56" s="85">
        <v>154</v>
      </c>
      <c r="F56" s="85">
        <v>0</v>
      </c>
      <c r="G56" s="85">
        <f t="shared" si="1"/>
        <v>154</v>
      </c>
      <c r="H56" s="85">
        <v>0.13439999999999999</v>
      </c>
      <c r="I56" s="85" t="s">
        <v>99</v>
      </c>
      <c r="J56" s="85">
        <v>117500</v>
      </c>
      <c r="K56" s="85">
        <v>3500</v>
      </c>
      <c r="L56" s="85">
        <v>0</v>
      </c>
      <c r="M56" s="85">
        <v>0</v>
      </c>
      <c r="N56" s="85">
        <f t="shared" si="9"/>
        <v>121000</v>
      </c>
      <c r="O56" s="89"/>
    </row>
    <row r="57" spans="1:15" s="90" customFormat="1" ht="14" customHeight="1" x14ac:dyDescent="0.35">
      <c r="A57" s="89">
        <v>54</v>
      </c>
      <c r="B57" s="83" t="s">
        <v>63</v>
      </c>
      <c r="C57" s="95" t="s">
        <v>89</v>
      </c>
      <c r="D57" s="134">
        <v>44271</v>
      </c>
      <c r="E57" s="85">
        <v>151</v>
      </c>
      <c r="F57" s="85">
        <v>0</v>
      </c>
      <c r="G57" s="85">
        <f t="shared" si="1"/>
        <v>151</v>
      </c>
      <c r="H57" s="85">
        <v>0.13439999999999999</v>
      </c>
      <c r="I57" s="85" t="s">
        <v>99</v>
      </c>
      <c r="J57" s="85">
        <v>115000</v>
      </c>
      <c r="K57" s="85">
        <v>3500</v>
      </c>
      <c r="L57" s="85">
        <v>0</v>
      </c>
      <c r="M57" s="85">
        <v>0</v>
      </c>
      <c r="N57" s="85">
        <f t="shared" si="9"/>
        <v>118500</v>
      </c>
      <c r="O57" s="89"/>
    </row>
    <row r="58" spans="1:15" s="90" customFormat="1" ht="14" customHeight="1" x14ac:dyDescent="0.35">
      <c r="A58" s="89">
        <v>55</v>
      </c>
      <c r="B58" s="83" t="s">
        <v>63</v>
      </c>
      <c r="C58" s="95" t="s">
        <v>89</v>
      </c>
      <c r="D58" s="134">
        <v>44275</v>
      </c>
      <c r="E58" s="85">
        <v>200</v>
      </c>
      <c r="F58" s="85">
        <v>0</v>
      </c>
      <c r="G58" s="85">
        <f t="shared" si="1"/>
        <v>200</v>
      </c>
      <c r="H58" s="85">
        <v>0.13439999999999999</v>
      </c>
      <c r="I58" s="85" t="s">
        <v>99</v>
      </c>
      <c r="J58" s="85">
        <v>90200</v>
      </c>
      <c r="K58" s="85">
        <v>3500</v>
      </c>
      <c r="L58" s="85">
        <v>0</v>
      </c>
      <c r="M58" s="85">
        <v>0</v>
      </c>
      <c r="N58" s="85">
        <f t="shared" si="9"/>
        <v>93700</v>
      </c>
      <c r="O58" s="89"/>
    </row>
    <row r="59" spans="1:15" s="90" customFormat="1" ht="14" customHeight="1" x14ac:dyDescent="0.35">
      <c r="A59" s="89">
        <v>56</v>
      </c>
      <c r="B59" s="83" t="s">
        <v>62</v>
      </c>
      <c r="C59" s="95">
        <v>1010197</v>
      </c>
      <c r="D59" s="134">
        <v>44089</v>
      </c>
      <c r="E59" s="85">
        <v>200</v>
      </c>
      <c r="F59" s="85">
        <v>0</v>
      </c>
      <c r="G59" s="85">
        <f t="shared" si="1"/>
        <v>200</v>
      </c>
      <c r="H59" s="85">
        <v>0.22</v>
      </c>
      <c r="I59" s="85" t="s">
        <v>99</v>
      </c>
      <c r="J59" s="85">
        <v>161100</v>
      </c>
      <c r="K59" s="85">
        <v>2500</v>
      </c>
      <c r="L59" s="85">
        <v>0</v>
      </c>
      <c r="M59" s="85">
        <v>2000</v>
      </c>
      <c r="N59" s="85">
        <f t="shared" si="9"/>
        <v>165600</v>
      </c>
      <c r="O59" s="89"/>
    </row>
    <row r="60" spans="1:15" s="97" customFormat="1" ht="14" customHeight="1" x14ac:dyDescent="0.35">
      <c r="A60" s="89">
        <v>57</v>
      </c>
      <c r="B60" s="83" t="s">
        <v>62</v>
      </c>
      <c r="C60" s="95">
        <v>1010197</v>
      </c>
      <c r="D60" s="134">
        <v>44092</v>
      </c>
      <c r="E60" s="85">
        <v>260</v>
      </c>
      <c r="F60" s="85">
        <v>0</v>
      </c>
      <c r="G60" s="85">
        <f t="shared" si="1"/>
        <v>260</v>
      </c>
      <c r="H60" s="85">
        <v>0.22</v>
      </c>
      <c r="I60" s="85" t="s">
        <v>99</v>
      </c>
      <c r="J60" s="85">
        <v>209300</v>
      </c>
      <c r="K60" s="85">
        <v>2500</v>
      </c>
      <c r="L60" s="85">
        <v>0</v>
      </c>
      <c r="M60" s="85">
        <v>2600</v>
      </c>
      <c r="N60" s="85">
        <f t="shared" si="9"/>
        <v>214400</v>
      </c>
      <c r="O60" s="89"/>
    </row>
    <row r="61" spans="1:15" s="97" customFormat="1" ht="14" customHeight="1" x14ac:dyDescent="0.35">
      <c r="A61" s="89">
        <v>58</v>
      </c>
      <c r="B61" s="83" t="s">
        <v>62</v>
      </c>
      <c r="C61" s="95">
        <v>10101121</v>
      </c>
      <c r="D61" s="134">
        <v>44279</v>
      </c>
      <c r="E61" s="85">
        <v>10</v>
      </c>
      <c r="F61" s="85">
        <v>0</v>
      </c>
      <c r="G61" s="85">
        <f t="shared" si="1"/>
        <v>10</v>
      </c>
      <c r="H61" s="85">
        <v>0.22</v>
      </c>
      <c r="I61" s="85" t="s">
        <v>99</v>
      </c>
      <c r="J61" s="85">
        <v>8500</v>
      </c>
      <c r="K61" s="85">
        <v>1500</v>
      </c>
      <c r="L61" s="85">
        <v>0</v>
      </c>
      <c r="M61" s="85">
        <v>0</v>
      </c>
      <c r="N61" s="85">
        <f t="shared" si="9"/>
        <v>10000</v>
      </c>
      <c r="O61" s="89"/>
    </row>
    <row r="62" spans="1:15" s="90" customFormat="1" ht="14" customHeight="1" x14ac:dyDescent="0.35">
      <c r="A62" s="89">
        <v>59</v>
      </c>
      <c r="B62" s="83" t="s">
        <v>64</v>
      </c>
      <c r="C62" s="95">
        <v>10301206</v>
      </c>
      <c r="D62" s="134">
        <v>44146</v>
      </c>
      <c r="E62" s="85">
        <v>10</v>
      </c>
      <c r="F62" s="85">
        <v>0</v>
      </c>
      <c r="G62" s="85">
        <f t="shared" si="1"/>
        <v>10</v>
      </c>
      <c r="H62" s="85">
        <v>0.22</v>
      </c>
      <c r="I62" s="85">
        <v>4</v>
      </c>
      <c r="J62" s="85">
        <v>5500</v>
      </c>
      <c r="K62" s="85">
        <v>1000</v>
      </c>
      <c r="L62" s="85">
        <v>2500</v>
      </c>
      <c r="M62" s="85">
        <v>0</v>
      </c>
      <c r="N62" s="85">
        <f>J62+K62+L62+M62</f>
        <v>9000</v>
      </c>
      <c r="O62" s="89"/>
    </row>
    <row r="63" spans="1:15" s="90" customFormat="1" ht="14" customHeight="1" x14ac:dyDescent="0.35">
      <c r="A63" s="89">
        <v>60</v>
      </c>
      <c r="B63" s="83" t="s">
        <v>64</v>
      </c>
      <c r="C63" s="95">
        <v>10301206</v>
      </c>
      <c r="D63" s="134">
        <v>44250</v>
      </c>
      <c r="E63" s="85">
        <v>100</v>
      </c>
      <c r="F63" s="85">
        <v>0</v>
      </c>
      <c r="G63" s="85">
        <f t="shared" si="1"/>
        <v>100</v>
      </c>
      <c r="H63" s="85">
        <v>22</v>
      </c>
      <c r="I63" s="85">
        <v>4</v>
      </c>
      <c r="J63" s="85">
        <v>55000</v>
      </c>
      <c r="K63" s="85">
        <v>6000</v>
      </c>
      <c r="L63" s="85">
        <v>10000</v>
      </c>
      <c r="M63" s="85">
        <v>4000</v>
      </c>
      <c r="N63" s="85">
        <f>J63+K63+L64+M63</f>
        <v>75000</v>
      </c>
      <c r="O63" s="89"/>
    </row>
    <row r="64" spans="1:15" s="90" customFormat="1" ht="14" customHeight="1" x14ac:dyDescent="0.35">
      <c r="A64" s="89">
        <v>61</v>
      </c>
      <c r="B64" s="83" t="s">
        <v>64</v>
      </c>
      <c r="C64" s="95">
        <v>10301206</v>
      </c>
      <c r="D64" s="134">
        <v>44291</v>
      </c>
      <c r="E64" s="85">
        <v>100</v>
      </c>
      <c r="F64" s="85">
        <v>0</v>
      </c>
      <c r="G64" s="85">
        <f t="shared" si="1"/>
        <v>100</v>
      </c>
      <c r="H64" s="85">
        <v>22</v>
      </c>
      <c r="I64" s="85">
        <v>4</v>
      </c>
      <c r="J64" s="85">
        <v>55000</v>
      </c>
      <c r="K64" s="85">
        <v>6000</v>
      </c>
      <c r="L64" s="85">
        <v>10000</v>
      </c>
      <c r="M64" s="85">
        <v>4000</v>
      </c>
      <c r="N64" s="85">
        <f>J64+K64+L65+M64</f>
        <v>75000</v>
      </c>
      <c r="O64" s="89"/>
    </row>
    <row r="65" spans="1:15" s="90" customFormat="1" ht="14" customHeight="1" x14ac:dyDescent="0.35">
      <c r="A65" s="89">
        <v>62</v>
      </c>
      <c r="B65" s="83" t="s">
        <v>64</v>
      </c>
      <c r="C65" s="95">
        <v>10301206</v>
      </c>
      <c r="D65" s="134">
        <v>44312</v>
      </c>
      <c r="E65" s="85">
        <v>100</v>
      </c>
      <c r="F65" s="85">
        <v>0</v>
      </c>
      <c r="G65" s="85">
        <f t="shared" si="1"/>
        <v>100</v>
      </c>
      <c r="H65" s="85">
        <v>22</v>
      </c>
      <c r="I65" s="85">
        <v>4</v>
      </c>
      <c r="J65" s="85">
        <v>55000</v>
      </c>
      <c r="K65" s="85">
        <v>6000</v>
      </c>
      <c r="L65" s="85">
        <v>10000</v>
      </c>
      <c r="M65" s="85">
        <v>4000</v>
      </c>
      <c r="N65" s="85">
        <v>75000</v>
      </c>
      <c r="O65" s="89"/>
    </row>
    <row r="66" spans="1:15" s="90" customFormat="1" ht="14" customHeight="1" x14ac:dyDescent="0.35">
      <c r="A66" s="89">
        <v>63</v>
      </c>
      <c r="B66" s="89" t="s">
        <v>150</v>
      </c>
      <c r="C66" s="89" t="s">
        <v>153</v>
      </c>
      <c r="D66" s="83" t="s">
        <v>406</v>
      </c>
      <c r="E66" s="143">
        <v>39</v>
      </c>
      <c r="F66" s="143">
        <v>0</v>
      </c>
      <c r="G66" s="143">
        <v>39</v>
      </c>
      <c r="H66" s="143">
        <v>28</v>
      </c>
      <c r="I66" s="102"/>
      <c r="J66" s="102"/>
      <c r="K66" s="102"/>
      <c r="L66" s="102"/>
      <c r="M66" s="102"/>
      <c r="N66" s="102"/>
      <c r="O66" s="89"/>
    </row>
    <row r="67" spans="1:15" s="90" customFormat="1" ht="14" customHeight="1" x14ac:dyDescent="0.8">
      <c r="A67" s="89">
        <v>64</v>
      </c>
      <c r="B67" s="89" t="s">
        <v>150</v>
      </c>
      <c r="C67" s="89" t="s">
        <v>153</v>
      </c>
      <c r="D67" s="83" t="s">
        <v>407</v>
      </c>
      <c r="E67" s="146">
        <v>537</v>
      </c>
      <c r="F67" s="147">
        <v>0</v>
      </c>
      <c r="G67" s="146">
        <v>537</v>
      </c>
      <c r="H67" s="143">
        <v>28</v>
      </c>
      <c r="I67" s="102"/>
      <c r="J67" s="102"/>
      <c r="K67" s="102"/>
      <c r="L67" s="102"/>
      <c r="M67" s="102"/>
      <c r="N67" s="102"/>
      <c r="O67" s="89"/>
    </row>
    <row r="68" spans="1:15" s="90" customFormat="1" ht="14" customHeight="1" x14ac:dyDescent="0.8">
      <c r="A68" s="89">
        <v>65</v>
      </c>
      <c r="B68" s="89" t="s">
        <v>150</v>
      </c>
      <c r="C68" s="89" t="s">
        <v>153</v>
      </c>
      <c r="D68" s="83" t="s">
        <v>408</v>
      </c>
      <c r="E68" s="146">
        <v>28</v>
      </c>
      <c r="F68" s="147">
        <v>0</v>
      </c>
      <c r="G68" s="146">
        <v>28</v>
      </c>
      <c r="H68" s="143">
        <v>28</v>
      </c>
      <c r="I68" s="102"/>
      <c r="J68" s="102"/>
      <c r="K68" s="102"/>
      <c r="L68" s="102"/>
      <c r="M68" s="102"/>
      <c r="N68" s="102"/>
      <c r="O68" s="89"/>
    </row>
    <row r="69" spans="1:15" s="90" customFormat="1" ht="14" customHeight="1" x14ac:dyDescent="0.8">
      <c r="A69" s="89">
        <v>66</v>
      </c>
      <c r="B69" s="89" t="s">
        <v>150</v>
      </c>
      <c r="C69" s="89" t="s">
        <v>153</v>
      </c>
      <c r="D69" s="83" t="s">
        <v>409</v>
      </c>
      <c r="E69" s="146">
        <v>354.29</v>
      </c>
      <c r="F69" s="147">
        <v>0</v>
      </c>
      <c r="G69" s="146">
        <v>354.29</v>
      </c>
      <c r="H69" s="143">
        <v>28</v>
      </c>
      <c r="I69" s="102"/>
      <c r="J69" s="102"/>
      <c r="K69" s="102"/>
      <c r="L69" s="102"/>
      <c r="M69" s="102"/>
      <c r="N69" s="102"/>
      <c r="O69" s="89"/>
    </row>
    <row r="70" spans="1:15" s="90" customFormat="1" ht="14" customHeight="1" x14ac:dyDescent="0.8">
      <c r="A70" s="89">
        <v>67</v>
      </c>
      <c r="B70" s="89" t="s">
        <v>150</v>
      </c>
      <c r="C70" s="89" t="s">
        <v>153</v>
      </c>
      <c r="D70" s="83" t="s">
        <v>410</v>
      </c>
      <c r="E70" s="144">
        <v>330</v>
      </c>
      <c r="F70" s="143">
        <v>0</v>
      </c>
      <c r="G70" s="144">
        <v>330</v>
      </c>
      <c r="H70" s="143">
        <v>28</v>
      </c>
      <c r="I70" s="102"/>
      <c r="J70" s="102"/>
      <c r="K70" s="102"/>
      <c r="L70" s="102"/>
      <c r="M70" s="102"/>
      <c r="N70" s="102"/>
      <c r="O70" s="89"/>
    </row>
    <row r="71" spans="1:15" s="90" customFormat="1" ht="14" customHeight="1" x14ac:dyDescent="0.8">
      <c r="A71" s="89">
        <v>68</v>
      </c>
      <c r="B71" s="89" t="s">
        <v>150</v>
      </c>
      <c r="C71" s="89" t="s">
        <v>153</v>
      </c>
      <c r="D71" s="83" t="s">
        <v>411</v>
      </c>
      <c r="E71" s="144">
        <v>320</v>
      </c>
      <c r="F71" s="143">
        <v>0</v>
      </c>
      <c r="G71" s="144">
        <v>320</v>
      </c>
      <c r="H71" s="143">
        <v>28</v>
      </c>
      <c r="I71" s="102"/>
      <c r="J71" s="102"/>
      <c r="K71" s="102"/>
      <c r="L71" s="102"/>
      <c r="M71" s="102"/>
      <c r="N71" s="102"/>
      <c r="O71" s="89"/>
    </row>
    <row r="72" spans="1:15" s="90" customFormat="1" ht="14" customHeight="1" x14ac:dyDescent="0.8">
      <c r="A72" s="89">
        <v>69</v>
      </c>
      <c r="B72" s="89" t="s">
        <v>150</v>
      </c>
      <c r="C72" s="89" t="s">
        <v>153</v>
      </c>
      <c r="D72" s="83" t="s">
        <v>412</v>
      </c>
      <c r="E72" s="144">
        <v>270</v>
      </c>
      <c r="F72" s="143">
        <v>0</v>
      </c>
      <c r="G72" s="144">
        <v>270</v>
      </c>
      <c r="H72" s="143">
        <v>28</v>
      </c>
      <c r="I72" s="102"/>
      <c r="J72" s="102"/>
      <c r="K72" s="102"/>
      <c r="L72" s="102"/>
      <c r="M72" s="102"/>
      <c r="N72" s="102"/>
      <c r="O72" s="89"/>
    </row>
    <row r="73" spans="1:15" s="90" customFormat="1" ht="14" customHeight="1" x14ac:dyDescent="0.8">
      <c r="A73" s="89">
        <v>70</v>
      </c>
      <c r="B73" s="89" t="s">
        <v>150</v>
      </c>
      <c r="C73" s="89" t="s">
        <v>153</v>
      </c>
      <c r="D73" s="83" t="s">
        <v>413</v>
      </c>
      <c r="E73" s="144">
        <v>380</v>
      </c>
      <c r="F73" s="143">
        <v>0</v>
      </c>
      <c r="G73" s="144">
        <v>380</v>
      </c>
      <c r="H73" s="143">
        <v>28</v>
      </c>
      <c r="I73" s="102"/>
      <c r="J73" s="102"/>
      <c r="K73" s="102"/>
      <c r="L73" s="102"/>
      <c r="M73" s="102"/>
      <c r="N73" s="102"/>
      <c r="O73" s="89"/>
    </row>
    <row r="74" spans="1:15" s="90" customFormat="1" ht="14" customHeight="1" x14ac:dyDescent="0.8">
      <c r="A74" s="89">
        <v>71</v>
      </c>
      <c r="B74" s="89" t="s">
        <v>150</v>
      </c>
      <c r="C74" s="89" t="s">
        <v>153</v>
      </c>
      <c r="D74" s="83" t="s">
        <v>414</v>
      </c>
      <c r="E74" s="144">
        <v>190</v>
      </c>
      <c r="F74" s="143">
        <v>0</v>
      </c>
      <c r="G74" s="144">
        <v>190</v>
      </c>
      <c r="H74" s="143">
        <v>28</v>
      </c>
      <c r="I74" s="102"/>
      <c r="J74" s="102"/>
      <c r="K74" s="102"/>
      <c r="L74" s="102"/>
      <c r="M74" s="102"/>
      <c r="N74" s="102"/>
      <c r="O74" s="89"/>
    </row>
    <row r="75" spans="1:15" s="90" customFormat="1" ht="14" customHeight="1" x14ac:dyDescent="0.35">
      <c r="A75" s="89">
        <v>72</v>
      </c>
      <c r="B75" s="83" t="s">
        <v>67</v>
      </c>
      <c r="C75" s="95" t="s">
        <v>215</v>
      </c>
      <c r="D75" s="103">
        <v>44185</v>
      </c>
      <c r="E75" s="85">
        <v>100</v>
      </c>
      <c r="F75" s="85">
        <v>6</v>
      </c>
      <c r="G75" s="85">
        <f t="shared" ref="G75:G102" si="10">E75-F75</f>
        <v>94</v>
      </c>
      <c r="H75" s="85">
        <v>23.24</v>
      </c>
      <c r="I75" s="85">
        <v>2.5</v>
      </c>
      <c r="J75" s="85">
        <v>57000</v>
      </c>
      <c r="K75" s="85">
        <v>1000</v>
      </c>
      <c r="L75" s="85">
        <v>5000</v>
      </c>
      <c r="M75" s="85">
        <v>5000</v>
      </c>
      <c r="N75" s="85">
        <f>J75+K75+L75+M75</f>
        <v>68000</v>
      </c>
      <c r="O75" s="89"/>
    </row>
    <row r="76" spans="1:15" s="90" customFormat="1" ht="14" customHeight="1" x14ac:dyDescent="0.35">
      <c r="A76" s="89">
        <v>73</v>
      </c>
      <c r="B76" s="83" t="s">
        <v>67</v>
      </c>
      <c r="C76" s="95" t="s">
        <v>215</v>
      </c>
      <c r="D76" s="96">
        <v>44216</v>
      </c>
      <c r="E76" s="85">
        <v>400</v>
      </c>
      <c r="F76" s="85">
        <v>5</v>
      </c>
      <c r="G76" s="85">
        <f t="shared" si="10"/>
        <v>395</v>
      </c>
      <c r="H76" s="85">
        <v>23.24</v>
      </c>
      <c r="I76" s="85">
        <v>2.5</v>
      </c>
      <c r="J76" s="85">
        <v>228000</v>
      </c>
      <c r="K76" s="85">
        <v>5000</v>
      </c>
      <c r="L76" s="85">
        <v>10000</v>
      </c>
      <c r="M76" s="85">
        <v>10000</v>
      </c>
      <c r="N76" s="85">
        <f t="shared" ref="N76:N84" si="11">J76+K76+L76+M76</f>
        <v>253000</v>
      </c>
      <c r="O76" s="89"/>
    </row>
    <row r="77" spans="1:15" s="90" customFormat="1" ht="14" customHeight="1" x14ac:dyDescent="0.35">
      <c r="A77" s="89">
        <v>74</v>
      </c>
      <c r="B77" s="83" t="s">
        <v>67</v>
      </c>
      <c r="C77" s="95" t="s">
        <v>215</v>
      </c>
      <c r="D77" s="96">
        <v>44244</v>
      </c>
      <c r="E77" s="85">
        <v>400</v>
      </c>
      <c r="F77" s="85">
        <v>5</v>
      </c>
      <c r="G77" s="85">
        <f t="shared" si="10"/>
        <v>395</v>
      </c>
      <c r="H77" s="85">
        <v>23.24</v>
      </c>
      <c r="I77" s="85">
        <v>2.5</v>
      </c>
      <c r="J77" s="85">
        <v>228000</v>
      </c>
      <c r="K77" s="85">
        <v>5000</v>
      </c>
      <c r="L77" s="85">
        <v>10000</v>
      </c>
      <c r="M77" s="85">
        <v>10000</v>
      </c>
      <c r="N77" s="85">
        <f t="shared" si="11"/>
        <v>253000</v>
      </c>
      <c r="O77" s="89"/>
    </row>
    <row r="78" spans="1:15" s="90" customFormat="1" ht="14" customHeight="1" x14ac:dyDescent="0.35">
      <c r="A78" s="89">
        <v>75</v>
      </c>
      <c r="B78" s="83" t="s">
        <v>67</v>
      </c>
      <c r="C78" s="95" t="s">
        <v>215</v>
      </c>
      <c r="D78" s="96">
        <v>44245</v>
      </c>
      <c r="E78" s="85">
        <v>200</v>
      </c>
      <c r="F78" s="85">
        <v>4</v>
      </c>
      <c r="G78" s="85">
        <f t="shared" si="10"/>
        <v>196</v>
      </c>
      <c r="H78" s="85">
        <v>23.24</v>
      </c>
      <c r="I78" s="85">
        <v>2.5</v>
      </c>
      <c r="J78" s="85">
        <v>115000</v>
      </c>
      <c r="K78" s="85">
        <v>5000</v>
      </c>
      <c r="L78" s="85">
        <v>10000</v>
      </c>
      <c r="M78" s="85">
        <v>10000</v>
      </c>
      <c r="N78" s="85">
        <f t="shared" si="11"/>
        <v>140000</v>
      </c>
      <c r="O78" s="89"/>
    </row>
    <row r="79" spans="1:15" s="90" customFormat="1" ht="14" customHeight="1" x14ac:dyDescent="0.35">
      <c r="A79" s="89">
        <v>76</v>
      </c>
      <c r="B79" s="83" t="s">
        <v>67</v>
      </c>
      <c r="C79" s="95" t="s">
        <v>215</v>
      </c>
      <c r="D79" s="96">
        <v>44246</v>
      </c>
      <c r="E79" s="85">
        <v>200</v>
      </c>
      <c r="F79" s="85">
        <v>4</v>
      </c>
      <c r="G79" s="85">
        <f t="shared" si="10"/>
        <v>196</v>
      </c>
      <c r="H79" s="85">
        <v>23.24</v>
      </c>
      <c r="I79" s="85">
        <v>2.5</v>
      </c>
      <c r="J79" s="85">
        <v>115000</v>
      </c>
      <c r="K79" s="85">
        <v>3000</v>
      </c>
      <c r="L79" s="85">
        <v>10000</v>
      </c>
      <c r="M79" s="85">
        <v>10000</v>
      </c>
      <c r="N79" s="85">
        <f t="shared" si="11"/>
        <v>138000</v>
      </c>
      <c r="O79" s="89"/>
    </row>
    <row r="80" spans="1:15" s="90" customFormat="1" ht="14" customHeight="1" x14ac:dyDescent="0.35">
      <c r="A80" s="89">
        <v>77</v>
      </c>
      <c r="B80" s="83" t="s">
        <v>67</v>
      </c>
      <c r="C80" s="95" t="s">
        <v>215</v>
      </c>
      <c r="D80" s="96">
        <v>44244</v>
      </c>
      <c r="E80" s="85">
        <v>450</v>
      </c>
      <c r="F80" s="85">
        <v>4</v>
      </c>
      <c r="G80" s="85">
        <f t="shared" si="10"/>
        <v>446</v>
      </c>
      <c r="H80" s="85">
        <v>23.24</v>
      </c>
      <c r="I80" s="85">
        <v>2.5</v>
      </c>
      <c r="J80" s="85">
        <v>240000</v>
      </c>
      <c r="K80" s="85">
        <v>5000</v>
      </c>
      <c r="L80" s="85">
        <v>10000</v>
      </c>
      <c r="M80" s="85">
        <v>10000</v>
      </c>
      <c r="N80" s="85">
        <f t="shared" si="11"/>
        <v>265000</v>
      </c>
      <c r="O80" s="89"/>
    </row>
    <row r="81" spans="1:15" s="90" customFormat="1" ht="14" customHeight="1" x14ac:dyDescent="0.35">
      <c r="A81" s="89">
        <v>78</v>
      </c>
      <c r="B81" s="83" t="s">
        <v>67</v>
      </c>
      <c r="C81" s="95" t="s">
        <v>215</v>
      </c>
      <c r="D81" s="96">
        <v>44271</v>
      </c>
      <c r="E81" s="85">
        <v>450</v>
      </c>
      <c r="F81" s="85">
        <v>4</v>
      </c>
      <c r="G81" s="85">
        <f t="shared" si="10"/>
        <v>446</v>
      </c>
      <c r="H81" s="85">
        <v>23.24</v>
      </c>
      <c r="I81" s="85">
        <v>2.5</v>
      </c>
      <c r="J81" s="85">
        <v>240000</v>
      </c>
      <c r="K81" s="85">
        <v>5000</v>
      </c>
      <c r="L81" s="85">
        <v>10000</v>
      </c>
      <c r="M81" s="85">
        <v>10000</v>
      </c>
      <c r="N81" s="85">
        <f t="shared" si="11"/>
        <v>265000</v>
      </c>
      <c r="O81" s="89"/>
    </row>
    <row r="82" spans="1:15" s="90" customFormat="1" ht="14" customHeight="1" x14ac:dyDescent="0.35">
      <c r="A82" s="89">
        <v>79</v>
      </c>
      <c r="B82" s="83" t="s">
        <v>67</v>
      </c>
      <c r="C82" s="95" t="s">
        <v>215</v>
      </c>
      <c r="D82" s="96">
        <v>44272</v>
      </c>
      <c r="E82" s="85">
        <v>400</v>
      </c>
      <c r="F82" s="85">
        <v>4</v>
      </c>
      <c r="G82" s="85">
        <f t="shared" si="10"/>
        <v>396</v>
      </c>
      <c r="H82" s="85">
        <v>23.24</v>
      </c>
      <c r="I82" s="85">
        <v>2.5</v>
      </c>
      <c r="J82" s="85">
        <v>228000</v>
      </c>
      <c r="K82" s="85">
        <v>5000</v>
      </c>
      <c r="L82" s="85">
        <v>10000</v>
      </c>
      <c r="M82" s="85">
        <v>10000</v>
      </c>
      <c r="N82" s="85">
        <f t="shared" si="11"/>
        <v>253000</v>
      </c>
      <c r="O82" s="89"/>
    </row>
    <row r="83" spans="1:15" s="90" customFormat="1" ht="14" customHeight="1" x14ac:dyDescent="0.35">
      <c r="A83" s="89">
        <v>80</v>
      </c>
      <c r="B83" s="83" t="s">
        <v>67</v>
      </c>
      <c r="C83" s="95" t="s">
        <v>215</v>
      </c>
      <c r="D83" s="96">
        <v>44273</v>
      </c>
      <c r="E83" s="85">
        <v>450</v>
      </c>
      <c r="F83" s="85">
        <v>5</v>
      </c>
      <c r="G83" s="85">
        <f t="shared" si="10"/>
        <v>445</v>
      </c>
      <c r="H83" s="85">
        <v>23.24</v>
      </c>
      <c r="I83" s="85">
        <v>2.5</v>
      </c>
      <c r="J83" s="85">
        <v>240000</v>
      </c>
      <c r="K83" s="85">
        <v>5000</v>
      </c>
      <c r="L83" s="85">
        <v>10000</v>
      </c>
      <c r="M83" s="85">
        <v>10000</v>
      </c>
      <c r="N83" s="85">
        <f t="shared" si="11"/>
        <v>265000</v>
      </c>
      <c r="O83" s="89"/>
    </row>
    <row r="84" spans="1:15" s="90" customFormat="1" ht="14" customHeight="1" x14ac:dyDescent="0.35">
      <c r="A84" s="89">
        <v>81</v>
      </c>
      <c r="B84" s="83" t="s">
        <v>67</v>
      </c>
      <c r="C84" s="95" t="s">
        <v>215</v>
      </c>
      <c r="D84" s="96">
        <v>44274</v>
      </c>
      <c r="E84" s="85">
        <v>450</v>
      </c>
      <c r="F84" s="85">
        <v>4</v>
      </c>
      <c r="G84" s="85">
        <f t="shared" si="10"/>
        <v>446</v>
      </c>
      <c r="H84" s="85">
        <v>23.24</v>
      </c>
      <c r="I84" s="85">
        <v>2.5</v>
      </c>
      <c r="J84" s="85">
        <v>240000</v>
      </c>
      <c r="K84" s="85">
        <v>5000</v>
      </c>
      <c r="L84" s="85">
        <v>10000</v>
      </c>
      <c r="M84" s="85">
        <v>10000</v>
      </c>
      <c r="N84" s="85">
        <f t="shared" si="11"/>
        <v>265000</v>
      </c>
      <c r="O84" s="89"/>
    </row>
    <row r="85" spans="1:15" s="90" customFormat="1" ht="14" customHeight="1" x14ac:dyDescent="0.35">
      <c r="A85" s="89">
        <v>82</v>
      </c>
      <c r="B85" s="83" t="s">
        <v>67</v>
      </c>
      <c r="C85" s="104" t="s">
        <v>370</v>
      </c>
      <c r="D85" s="103">
        <v>44185</v>
      </c>
      <c r="E85" s="85">
        <v>100</v>
      </c>
      <c r="F85" s="85">
        <v>3</v>
      </c>
      <c r="G85" s="85">
        <f t="shared" si="10"/>
        <v>97</v>
      </c>
      <c r="H85" s="85">
        <v>23.24</v>
      </c>
      <c r="I85" s="85">
        <v>2.5</v>
      </c>
      <c r="J85" s="85">
        <v>57000</v>
      </c>
      <c r="K85" s="85">
        <v>1000</v>
      </c>
      <c r="L85" s="85">
        <v>5000</v>
      </c>
      <c r="M85" s="85">
        <v>5000</v>
      </c>
      <c r="N85" s="85">
        <f>J85+K85+L85+M85</f>
        <v>68000</v>
      </c>
      <c r="O85" s="89"/>
    </row>
    <row r="86" spans="1:15" s="90" customFormat="1" ht="14" customHeight="1" x14ac:dyDescent="0.35">
      <c r="A86" s="89">
        <v>83</v>
      </c>
      <c r="B86" s="83" t="s">
        <v>67</v>
      </c>
      <c r="C86" s="95" t="s">
        <v>370</v>
      </c>
      <c r="D86" s="96">
        <v>44216</v>
      </c>
      <c r="E86" s="85">
        <v>400</v>
      </c>
      <c r="F86" s="85">
        <v>6</v>
      </c>
      <c r="G86" s="85">
        <f t="shared" si="10"/>
        <v>394</v>
      </c>
      <c r="H86" s="85">
        <v>23.24</v>
      </c>
      <c r="I86" s="85">
        <v>2.5</v>
      </c>
      <c r="J86" s="85">
        <v>228000</v>
      </c>
      <c r="K86" s="85">
        <v>5000</v>
      </c>
      <c r="L86" s="85">
        <v>10000</v>
      </c>
      <c r="M86" s="85">
        <v>10000</v>
      </c>
      <c r="N86" s="85">
        <f t="shared" ref="N86:N98" si="12">J86+K86+L86+M86</f>
        <v>253000</v>
      </c>
      <c r="O86" s="89"/>
    </row>
    <row r="87" spans="1:15" s="90" customFormat="1" ht="14" customHeight="1" x14ac:dyDescent="0.35">
      <c r="A87" s="89">
        <v>84</v>
      </c>
      <c r="B87" s="83" t="s">
        <v>67</v>
      </c>
      <c r="C87" s="104" t="s">
        <v>370</v>
      </c>
      <c r="D87" s="96">
        <v>44244</v>
      </c>
      <c r="E87" s="85">
        <v>400</v>
      </c>
      <c r="F87" s="85">
        <v>3</v>
      </c>
      <c r="G87" s="85">
        <f t="shared" si="10"/>
        <v>397</v>
      </c>
      <c r="H87" s="85">
        <v>23.24</v>
      </c>
      <c r="I87" s="85">
        <v>2.5</v>
      </c>
      <c r="J87" s="85">
        <v>228000</v>
      </c>
      <c r="K87" s="85">
        <v>5000</v>
      </c>
      <c r="L87" s="85">
        <v>10000</v>
      </c>
      <c r="M87" s="85">
        <v>10000</v>
      </c>
      <c r="N87" s="85">
        <f t="shared" si="12"/>
        <v>253000</v>
      </c>
      <c r="O87" s="89"/>
    </row>
    <row r="88" spans="1:15" s="90" customFormat="1" ht="14" customHeight="1" x14ac:dyDescent="0.35">
      <c r="A88" s="89">
        <v>85</v>
      </c>
      <c r="B88" s="83" t="s">
        <v>67</v>
      </c>
      <c r="C88" s="104" t="s">
        <v>370</v>
      </c>
      <c r="D88" s="96">
        <v>44245</v>
      </c>
      <c r="E88" s="85">
        <v>250</v>
      </c>
      <c r="F88" s="85">
        <v>5</v>
      </c>
      <c r="G88" s="85">
        <f t="shared" si="10"/>
        <v>245</v>
      </c>
      <c r="H88" s="85">
        <v>23.24</v>
      </c>
      <c r="I88" s="85">
        <v>2.5</v>
      </c>
      <c r="J88" s="85">
        <v>177000</v>
      </c>
      <c r="K88" s="85">
        <v>5000</v>
      </c>
      <c r="L88" s="85">
        <v>10000</v>
      </c>
      <c r="M88" s="85">
        <v>10000</v>
      </c>
      <c r="N88" s="85">
        <f t="shared" si="12"/>
        <v>202000</v>
      </c>
      <c r="O88" s="89"/>
    </row>
    <row r="89" spans="1:15" s="90" customFormat="1" ht="14" customHeight="1" x14ac:dyDescent="0.35">
      <c r="A89" s="89">
        <v>86</v>
      </c>
      <c r="B89" s="83" t="s">
        <v>67</v>
      </c>
      <c r="C89" s="104" t="s">
        <v>370</v>
      </c>
      <c r="D89" s="96">
        <v>44246</v>
      </c>
      <c r="E89" s="85">
        <v>150</v>
      </c>
      <c r="F89" s="85">
        <v>3</v>
      </c>
      <c r="G89" s="85">
        <f t="shared" si="10"/>
        <v>147</v>
      </c>
      <c r="H89" s="85">
        <v>23.24</v>
      </c>
      <c r="I89" s="85">
        <v>2.5</v>
      </c>
      <c r="J89" s="85">
        <v>77000</v>
      </c>
      <c r="K89" s="85">
        <v>3000</v>
      </c>
      <c r="L89" s="85">
        <v>10000</v>
      </c>
      <c r="M89" s="85">
        <v>10000</v>
      </c>
      <c r="N89" s="85">
        <f t="shared" si="12"/>
        <v>100000</v>
      </c>
      <c r="O89" s="89"/>
    </row>
    <row r="90" spans="1:15" s="90" customFormat="1" ht="14" customHeight="1" x14ac:dyDescent="0.35">
      <c r="A90" s="89">
        <v>87</v>
      </c>
      <c r="B90" s="83" t="s">
        <v>67</v>
      </c>
      <c r="C90" s="104" t="s">
        <v>370</v>
      </c>
      <c r="D90" s="96">
        <v>44244</v>
      </c>
      <c r="E90" s="85">
        <v>450</v>
      </c>
      <c r="F90" s="85">
        <v>5</v>
      </c>
      <c r="G90" s="85">
        <f t="shared" si="10"/>
        <v>445</v>
      </c>
      <c r="H90" s="85">
        <v>23.24</v>
      </c>
      <c r="I90" s="85">
        <v>2.5</v>
      </c>
      <c r="J90" s="85">
        <v>240000</v>
      </c>
      <c r="K90" s="85">
        <v>5000</v>
      </c>
      <c r="L90" s="85">
        <v>10000</v>
      </c>
      <c r="M90" s="85">
        <v>10000</v>
      </c>
      <c r="N90" s="85">
        <f t="shared" si="12"/>
        <v>265000</v>
      </c>
      <c r="O90" s="89"/>
    </row>
    <row r="91" spans="1:15" s="90" customFormat="1" ht="14" customHeight="1" x14ac:dyDescent="0.35">
      <c r="A91" s="89">
        <v>88</v>
      </c>
      <c r="B91" s="83" t="s">
        <v>67</v>
      </c>
      <c r="C91" s="104" t="s">
        <v>370</v>
      </c>
      <c r="D91" s="96">
        <v>44271</v>
      </c>
      <c r="E91" s="85">
        <v>460</v>
      </c>
      <c r="F91" s="85">
        <v>6</v>
      </c>
      <c r="G91" s="85">
        <f t="shared" si="10"/>
        <v>454</v>
      </c>
      <c r="H91" s="85">
        <v>23.24</v>
      </c>
      <c r="I91" s="85">
        <v>2.5</v>
      </c>
      <c r="J91" s="85">
        <v>240000</v>
      </c>
      <c r="K91" s="85">
        <v>5000</v>
      </c>
      <c r="L91" s="85">
        <v>10000</v>
      </c>
      <c r="M91" s="85">
        <v>10000</v>
      </c>
      <c r="N91" s="85">
        <f t="shared" si="12"/>
        <v>265000</v>
      </c>
      <c r="O91" s="89"/>
    </row>
    <row r="92" spans="1:15" s="90" customFormat="1" ht="14" customHeight="1" x14ac:dyDescent="0.35">
      <c r="A92" s="89">
        <v>89</v>
      </c>
      <c r="B92" s="83" t="s">
        <v>67</v>
      </c>
      <c r="C92" s="104" t="s">
        <v>370</v>
      </c>
      <c r="D92" s="96">
        <v>44272</v>
      </c>
      <c r="E92" s="85">
        <v>420</v>
      </c>
      <c r="F92" s="85">
        <v>5</v>
      </c>
      <c r="G92" s="85">
        <f t="shared" si="10"/>
        <v>415</v>
      </c>
      <c r="H92" s="85">
        <v>23.24</v>
      </c>
      <c r="I92" s="85">
        <v>2.5</v>
      </c>
      <c r="J92" s="85">
        <v>230000</v>
      </c>
      <c r="K92" s="85">
        <v>5000</v>
      </c>
      <c r="L92" s="85">
        <v>10000</v>
      </c>
      <c r="M92" s="85">
        <v>10000</v>
      </c>
      <c r="N92" s="85">
        <f t="shared" si="12"/>
        <v>255000</v>
      </c>
      <c r="O92" s="89"/>
    </row>
    <row r="93" spans="1:15" s="90" customFormat="1" ht="14" customHeight="1" x14ac:dyDescent="0.35">
      <c r="A93" s="89">
        <v>90</v>
      </c>
      <c r="B93" s="83" t="s">
        <v>67</v>
      </c>
      <c r="C93" s="104" t="s">
        <v>370</v>
      </c>
      <c r="D93" s="96">
        <v>44273</v>
      </c>
      <c r="E93" s="85">
        <v>470</v>
      </c>
      <c r="F93" s="85">
        <v>5</v>
      </c>
      <c r="G93" s="85">
        <f t="shared" si="10"/>
        <v>465</v>
      </c>
      <c r="H93" s="85">
        <v>23.24</v>
      </c>
      <c r="I93" s="85">
        <v>2.5</v>
      </c>
      <c r="J93" s="85">
        <v>250000</v>
      </c>
      <c r="K93" s="85">
        <v>5000</v>
      </c>
      <c r="L93" s="85">
        <v>10000</v>
      </c>
      <c r="M93" s="85">
        <v>10000</v>
      </c>
      <c r="N93" s="85">
        <f t="shared" si="12"/>
        <v>275000</v>
      </c>
      <c r="O93" s="89"/>
    </row>
    <row r="94" spans="1:15" s="90" customFormat="1" ht="14" customHeight="1" x14ac:dyDescent="0.35">
      <c r="A94" s="89">
        <v>91</v>
      </c>
      <c r="B94" s="83" t="s">
        <v>67</v>
      </c>
      <c r="C94" s="104" t="s">
        <v>370</v>
      </c>
      <c r="D94" s="96">
        <v>44274</v>
      </c>
      <c r="E94" s="85">
        <v>480</v>
      </c>
      <c r="F94" s="85">
        <v>3</v>
      </c>
      <c r="G94" s="85">
        <f t="shared" si="10"/>
        <v>477</v>
      </c>
      <c r="H94" s="85">
        <v>23.24</v>
      </c>
      <c r="I94" s="85">
        <v>2.5</v>
      </c>
      <c r="J94" s="85">
        <v>256000</v>
      </c>
      <c r="K94" s="85">
        <v>5000</v>
      </c>
      <c r="L94" s="85">
        <v>10000</v>
      </c>
      <c r="M94" s="85">
        <v>10000</v>
      </c>
      <c r="N94" s="85">
        <f t="shared" si="12"/>
        <v>281000</v>
      </c>
      <c r="O94" s="89"/>
    </row>
    <row r="95" spans="1:15" s="90" customFormat="1" ht="14" customHeight="1" x14ac:dyDescent="0.35">
      <c r="A95" s="89">
        <v>92</v>
      </c>
      <c r="B95" s="83" t="s">
        <v>67</v>
      </c>
      <c r="C95" s="104" t="s">
        <v>370</v>
      </c>
      <c r="D95" s="96">
        <v>44302</v>
      </c>
      <c r="E95" s="85">
        <v>500</v>
      </c>
      <c r="F95" s="85">
        <v>5</v>
      </c>
      <c r="G95" s="85">
        <f t="shared" si="10"/>
        <v>495</v>
      </c>
      <c r="H95" s="85">
        <v>23.24</v>
      </c>
      <c r="I95" s="85">
        <v>2.5</v>
      </c>
      <c r="J95" s="85">
        <v>260000</v>
      </c>
      <c r="K95" s="85">
        <v>5000</v>
      </c>
      <c r="L95" s="85">
        <v>10000</v>
      </c>
      <c r="M95" s="85">
        <v>10000</v>
      </c>
      <c r="N95" s="85">
        <f t="shared" si="12"/>
        <v>285000</v>
      </c>
      <c r="O95" s="89"/>
    </row>
    <row r="96" spans="1:15" s="90" customFormat="1" ht="14" customHeight="1" x14ac:dyDescent="0.35">
      <c r="A96" s="89">
        <v>93</v>
      </c>
      <c r="B96" s="83" t="s">
        <v>67</v>
      </c>
      <c r="C96" s="104" t="s">
        <v>370</v>
      </c>
      <c r="D96" s="96">
        <v>44303</v>
      </c>
      <c r="E96" s="85">
        <v>490</v>
      </c>
      <c r="F96" s="85">
        <v>3</v>
      </c>
      <c r="G96" s="85">
        <f t="shared" si="10"/>
        <v>487</v>
      </c>
      <c r="H96" s="85">
        <v>23.24</v>
      </c>
      <c r="I96" s="85">
        <v>2.5</v>
      </c>
      <c r="J96" s="85">
        <v>257000</v>
      </c>
      <c r="K96" s="85">
        <v>5000</v>
      </c>
      <c r="L96" s="85">
        <v>10000</v>
      </c>
      <c r="M96" s="85">
        <v>10000</v>
      </c>
      <c r="N96" s="85">
        <f t="shared" si="12"/>
        <v>282000</v>
      </c>
      <c r="O96" s="89"/>
    </row>
    <row r="97" spans="1:15" s="90" customFormat="1" ht="14" customHeight="1" x14ac:dyDescent="0.35">
      <c r="A97" s="89">
        <v>94</v>
      </c>
      <c r="B97" s="83" t="s">
        <v>67</v>
      </c>
      <c r="C97" s="104" t="s">
        <v>370</v>
      </c>
      <c r="D97" s="96">
        <v>44304</v>
      </c>
      <c r="E97" s="85">
        <v>400</v>
      </c>
      <c r="F97" s="85">
        <v>4</v>
      </c>
      <c r="G97" s="85">
        <f t="shared" si="10"/>
        <v>396</v>
      </c>
      <c r="H97" s="85">
        <v>23.24</v>
      </c>
      <c r="I97" s="85">
        <v>2.5</v>
      </c>
      <c r="J97" s="85">
        <v>228000</v>
      </c>
      <c r="K97" s="85">
        <v>5000</v>
      </c>
      <c r="L97" s="85">
        <v>10000</v>
      </c>
      <c r="M97" s="85">
        <v>10000</v>
      </c>
      <c r="N97" s="85">
        <f t="shared" si="12"/>
        <v>253000</v>
      </c>
      <c r="O97" s="89"/>
    </row>
    <row r="98" spans="1:15" s="90" customFormat="1" ht="14" customHeight="1" x14ac:dyDescent="0.35">
      <c r="A98" s="89">
        <v>95</v>
      </c>
      <c r="B98" s="83" t="s">
        <v>67</v>
      </c>
      <c r="C98" s="104" t="s">
        <v>370</v>
      </c>
      <c r="D98" s="96">
        <v>44305</v>
      </c>
      <c r="E98" s="85">
        <v>400</v>
      </c>
      <c r="F98" s="85">
        <v>4</v>
      </c>
      <c r="G98" s="85">
        <f t="shared" si="10"/>
        <v>396</v>
      </c>
      <c r="H98" s="85">
        <v>23.24</v>
      </c>
      <c r="I98" s="85">
        <v>2.5</v>
      </c>
      <c r="J98" s="85">
        <v>228000</v>
      </c>
      <c r="K98" s="85">
        <v>5000</v>
      </c>
      <c r="L98" s="85">
        <v>10000</v>
      </c>
      <c r="M98" s="85">
        <v>10000</v>
      </c>
      <c r="N98" s="85">
        <f t="shared" si="12"/>
        <v>253000</v>
      </c>
      <c r="O98" s="89"/>
    </row>
    <row r="99" spans="1:15" s="90" customFormat="1" ht="14" customHeight="1" x14ac:dyDescent="0.35">
      <c r="A99" s="89">
        <v>96</v>
      </c>
      <c r="B99" s="83" t="s">
        <v>66</v>
      </c>
      <c r="C99" s="65" t="s">
        <v>204</v>
      </c>
      <c r="D99" s="84" t="s">
        <v>413</v>
      </c>
      <c r="E99" s="85">
        <v>141.25</v>
      </c>
      <c r="F99" s="85">
        <v>7</v>
      </c>
      <c r="G99" s="85">
        <f t="shared" si="10"/>
        <v>134.25</v>
      </c>
      <c r="H99" s="130"/>
      <c r="I99" s="87">
        <v>2</v>
      </c>
      <c r="J99" s="85">
        <v>167300</v>
      </c>
      <c r="K99" s="85">
        <v>15000</v>
      </c>
      <c r="L99" s="85">
        <v>7000</v>
      </c>
      <c r="M99" s="88"/>
      <c r="N99" s="88">
        <f>J99+K99+L99+M99</f>
        <v>189300</v>
      </c>
      <c r="O99" s="89"/>
    </row>
    <row r="100" spans="1:15" s="90" customFormat="1" ht="14" customHeight="1" x14ac:dyDescent="0.35">
      <c r="A100" s="89">
        <v>97</v>
      </c>
      <c r="B100" s="83" t="s">
        <v>66</v>
      </c>
      <c r="C100" s="65" t="s">
        <v>204</v>
      </c>
      <c r="D100" s="91" t="s">
        <v>414</v>
      </c>
      <c r="E100" s="85">
        <v>1.9</v>
      </c>
      <c r="F100" s="85">
        <v>0.1</v>
      </c>
      <c r="G100" s="85">
        <f t="shared" si="10"/>
        <v>1.7999999999999998</v>
      </c>
      <c r="H100" s="131"/>
      <c r="I100" s="87">
        <v>2</v>
      </c>
      <c r="J100" s="85">
        <v>2370</v>
      </c>
      <c r="K100" s="85">
        <v>200</v>
      </c>
      <c r="L100" s="85">
        <v>100</v>
      </c>
      <c r="M100" s="85"/>
      <c r="N100" s="85">
        <f>J100+K100+L100</f>
        <v>2670</v>
      </c>
      <c r="O100" s="89"/>
    </row>
    <row r="101" spans="1:15" s="90" customFormat="1" ht="14" customHeight="1" x14ac:dyDescent="0.35">
      <c r="A101" s="89">
        <v>98</v>
      </c>
      <c r="B101" s="64" t="s">
        <v>65</v>
      </c>
      <c r="C101" s="65" t="s">
        <v>208</v>
      </c>
      <c r="D101" s="84" t="s">
        <v>415</v>
      </c>
      <c r="E101" s="85">
        <v>500</v>
      </c>
      <c r="F101" s="85">
        <v>50</v>
      </c>
      <c r="G101" s="85">
        <f t="shared" si="10"/>
        <v>450</v>
      </c>
      <c r="H101" s="131"/>
      <c r="I101" s="86">
        <v>2</v>
      </c>
      <c r="J101" s="85">
        <v>238500</v>
      </c>
      <c r="K101" s="85">
        <v>20000</v>
      </c>
      <c r="L101" s="85"/>
      <c r="M101" s="85"/>
      <c r="N101" s="85">
        <f>J101+K101+L101</f>
        <v>258500</v>
      </c>
      <c r="O101" s="89"/>
    </row>
    <row r="102" spans="1:15" ht="14" customHeight="1" x14ac:dyDescent="0.35">
      <c r="A102" s="89">
        <v>99</v>
      </c>
      <c r="B102" s="19" t="s">
        <v>69</v>
      </c>
      <c r="C102" s="128" t="s">
        <v>405</v>
      </c>
      <c r="D102" s="96"/>
      <c r="E102" s="105">
        <v>170</v>
      </c>
      <c r="F102" s="105"/>
      <c r="G102" s="85">
        <f t="shared" si="10"/>
        <v>170</v>
      </c>
      <c r="H102" s="105"/>
      <c r="I102" s="105"/>
      <c r="J102" s="85"/>
      <c r="K102" s="85"/>
      <c r="L102" s="85"/>
      <c r="M102" s="85"/>
      <c r="N102" s="85"/>
      <c r="O102" s="106"/>
    </row>
    <row r="103" spans="1:15" ht="14" customHeight="1" x14ac:dyDescent="0.35">
      <c r="A103" s="17"/>
      <c r="B103" s="83"/>
      <c r="C103" s="95"/>
      <c r="D103" s="96"/>
      <c r="E103" s="105"/>
      <c r="F103" s="105"/>
      <c r="G103" s="105">
        <f>SUBTOTAL(9,G66:G74)</f>
        <v>2448.29</v>
      </c>
      <c r="H103" s="105"/>
      <c r="I103" s="105"/>
      <c r="J103" s="85"/>
      <c r="K103" s="85"/>
      <c r="L103" s="85"/>
      <c r="M103" s="85"/>
      <c r="N103" s="85"/>
      <c r="O103" s="106"/>
    </row>
    <row r="104" spans="1:15" ht="14" customHeight="1" x14ac:dyDescent="0.35">
      <c r="A104" s="17"/>
      <c r="B104" s="83"/>
      <c r="C104" s="95"/>
      <c r="D104" s="96"/>
      <c r="E104" s="105"/>
      <c r="F104" s="105"/>
      <c r="G104" s="105"/>
      <c r="H104" s="105"/>
      <c r="I104" s="105"/>
      <c r="J104" s="85"/>
      <c r="K104" s="85"/>
      <c r="L104" s="85"/>
      <c r="M104" s="85"/>
      <c r="N104" s="85"/>
      <c r="O104" s="106"/>
    </row>
    <row r="105" spans="1:15" ht="14" customHeight="1" x14ac:dyDescent="0.35">
      <c r="A105" s="17"/>
      <c r="B105" s="83"/>
      <c r="C105" s="95"/>
      <c r="D105" s="96"/>
      <c r="E105" s="105">
        <f>SUBTOTAL(9,E4:E104)</f>
        <v>21925.440000000002</v>
      </c>
      <c r="F105" s="105">
        <f t="shared" ref="F105:N105" si="13">SUBTOTAL(9,F4:F104)</f>
        <v>162.1</v>
      </c>
      <c r="G105" s="105">
        <f t="shared" si="13"/>
        <v>21763.34</v>
      </c>
      <c r="H105" s="105"/>
      <c r="I105" s="105"/>
      <c r="J105" s="105">
        <f t="shared" si="13"/>
        <v>11002420</v>
      </c>
      <c r="K105" s="105">
        <f t="shared" si="13"/>
        <v>321200</v>
      </c>
      <c r="L105" s="105">
        <f t="shared" si="13"/>
        <v>269600</v>
      </c>
      <c r="M105" s="105">
        <f t="shared" si="13"/>
        <v>246600</v>
      </c>
      <c r="N105" s="105">
        <f t="shared" si="13"/>
        <v>11839820</v>
      </c>
      <c r="O105" s="106"/>
    </row>
  </sheetData>
  <autoFilter ref="A3:P108" xr:uid="{352869F0-6077-47C4-BEF2-D36F573B22BD}"/>
  <mergeCells count="8">
    <mergeCell ref="A2:A3"/>
    <mergeCell ref="D2:D3"/>
    <mergeCell ref="O2:O3"/>
    <mergeCell ref="E1:N1"/>
    <mergeCell ref="E2:I2"/>
    <mergeCell ref="J2:N2"/>
    <mergeCell ref="C2:C3"/>
    <mergeCell ref="B2:B3"/>
  </mergeCells>
  <pageMargins left="0.51181102362204722" right="0.11811023622047245" top="0.70866141732283472" bottom="0.39370078740157483" header="0.31496062992125984" footer="0.31496062992125984"/>
  <pageSetup paperSize="9"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4F5AB2FE-16EC-46FE-A4E8-6ECF9C33FF5B}">
          <x14:formula1>
            <xm:f>Sheet1!$B$2:$B$16</xm:f>
          </x14:formula1>
          <xm:sqref>B4:B58 B75:B105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filterMode="1"/>
  <dimension ref="A1:M219"/>
  <sheetViews>
    <sheetView zoomScale="80" zoomScaleNormal="80" zoomScaleSheetLayoutView="98" workbookViewId="0">
      <pane xSplit="6" ySplit="3" topLeftCell="G112" activePane="bottomRight" state="frozen"/>
      <selection pane="topRight" activeCell="G1" sqref="G1"/>
      <selection pane="bottomLeft" activeCell="A4" sqref="A4"/>
      <selection pane="bottomRight" activeCell="E113" sqref="E113"/>
    </sheetView>
  </sheetViews>
  <sheetFormatPr defaultColWidth="9.08984375" defaultRowHeight="19" x14ac:dyDescent="0.35"/>
  <cols>
    <col min="1" max="1" width="5.08984375" style="107" customWidth="1"/>
    <col min="2" max="2" width="14.7265625" style="107" customWidth="1"/>
    <col min="3" max="3" width="14.08984375" style="107" customWidth="1"/>
    <col min="4" max="4" width="14.54296875" style="107" customWidth="1"/>
    <col min="5" max="5" width="15.453125" style="107" customWidth="1"/>
    <col min="6" max="6" width="7.08984375" style="107" customWidth="1"/>
    <col min="7" max="7" width="16.1796875" style="107" customWidth="1"/>
    <col min="8" max="8" width="11" style="107" customWidth="1"/>
    <col min="9" max="9" width="11.6328125" style="107" customWidth="1"/>
    <col min="10" max="11" width="10.08984375" style="122" customWidth="1"/>
    <col min="12" max="12" width="11.90625" style="122" customWidth="1"/>
    <col min="13" max="13" width="12.08984375" style="107" customWidth="1"/>
    <col min="14" max="16384" width="9.08984375" style="107"/>
  </cols>
  <sheetData>
    <row r="1" spans="1:13" ht="22" customHeight="1" x14ac:dyDescent="0.35">
      <c r="A1" s="179" t="s">
        <v>61</v>
      </c>
      <c r="B1" s="179"/>
      <c r="C1" s="179"/>
      <c r="D1" s="179"/>
      <c r="E1" s="179"/>
      <c r="F1" s="179"/>
      <c r="G1" s="179"/>
      <c r="H1" s="179"/>
      <c r="I1" s="179"/>
      <c r="J1" s="179"/>
      <c r="K1" s="179"/>
      <c r="L1" s="179"/>
      <c r="M1" s="108"/>
    </row>
    <row r="2" spans="1:13" s="7" customFormat="1" ht="24.75" customHeight="1" x14ac:dyDescent="0.35">
      <c r="A2" s="180" t="s">
        <v>1</v>
      </c>
      <c r="B2" s="178" t="s">
        <v>58</v>
      </c>
      <c r="C2" s="182" t="s">
        <v>398</v>
      </c>
      <c r="D2" s="178" t="s">
        <v>2</v>
      </c>
      <c r="E2" s="178" t="s">
        <v>3</v>
      </c>
      <c r="F2" s="181" t="s">
        <v>4</v>
      </c>
      <c r="G2" s="181" t="s">
        <v>5</v>
      </c>
      <c r="H2" s="180" t="s">
        <v>7</v>
      </c>
      <c r="I2" s="180" t="s">
        <v>53</v>
      </c>
      <c r="J2" s="180" t="s">
        <v>6</v>
      </c>
      <c r="K2" s="180"/>
      <c r="L2" s="180"/>
      <c r="M2" s="177" t="s">
        <v>27</v>
      </c>
    </row>
    <row r="3" spans="1:13" s="7" customFormat="1" ht="33.75" customHeight="1" x14ac:dyDescent="0.35">
      <c r="A3" s="180"/>
      <c r="B3" s="178"/>
      <c r="C3" s="182"/>
      <c r="D3" s="178"/>
      <c r="E3" s="178"/>
      <c r="F3" s="181"/>
      <c r="G3" s="181"/>
      <c r="H3" s="180"/>
      <c r="I3" s="180"/>
      <c r="J3" s="73" t="s">
        <v>19</v>
      </c>
      <c r="K3" s="50" t="s">
        <v>26</v>
      </c>
      <c r="L3" s="50" t="s">
        <v>20</v>
      </c>
      <c r="M3" s="177"/>
    </row>
    <row r="4" spans="1:13" ht="19.5" hidden="1" customHeight="1" x14ac:dyDescent="0.35">
      <c r="A4" s="17">
        <v>1</v>
      </c>
      <c r="B4" s="109" t="s">
        <v>63</v>
      </c>
      <c r="C4" s="124" t="s">
        <v>212</v>
      </c>
      <c r="D4" s="110">
        <v>44221</v>
      </c>
      <c r="E4" s="109" t="s">
        <v>94</v>
      </c>
      <c r="F4" s="17" t="s">
        <v>35</v>
      </c>
      <c r="G4" s="17" t="s">
        <v>90</v>
      </c>
      <c r="H4" s="27" t="s">
        <v>96</v>
      </c>
      <c r="I4" s="27">
        <v>1</v>
      </c>
      <c r="J4" s="27">
        <v>100</v>
      </c>
      <c r="K4" s="28">
        <v>900</v>
      </c>
      <c r="L4" s="28">
        <f>J4*K4</f>
        <v>90000</v>
      </c>
      <c r="M4" s="106"/>
    </row>
    <row r="5" spans="1:13" ht="19.5" hidden="1" customHeight="1" x14ac:dyDescent="0.35">
      <c r="A5" s="17">
        <v>2</v>
      </c>
      <c r="B5" s="109" t="s">
        <v>62</v>
      </c>
      <c r="C5" s="125" t="s">
        <v>211</v>
      </c>
      <c r="D5" s="110">
        <v>44104</v>
      </c>
      <c r="E5" s="109" t="s">
        <v>106</v>
      </c>
      <c r="F5" s="17" t="s">
        <v>35</v>
      </c>
      <c r="G5" s="17" t="s">
        <v>107</v>
      </c>
      <c r="H5" s="27" t="s">
        <v>96</v>
      </c>
      <c r="I5" s="27">
        <v>1</v>
      </c>
      <c r="J5" s="27">
        <v>20</v>
      </c>
      <c r="K5" s="28">
        <v>1100</v>
      </c>
      <c r="L5" s="28">
        <f>J5*K5</f>
        <v>22000</v>
      </c>
      <c r="M5" s="106"/>
    </row>
    <row r="6" spans="1:13" ht="19.5" hidden="1" customHeight="1" x14ac:dyDescent="0.35">
      <c r="A6" s="17">
        <v>3</v>
      </c>
      <c r="B6" s="109" t="s">
        <v>62</v>
      </c>
      <c r="C6" s="125" t="s">
        <v>211</v>
      </c>
      <c r="D6" s="110">
        <v>44104</v>
      </c>
      <c r="E6" s="109" t="s">
        <v>108</v>
      </c>
      <c r="F6" s="17" t="s">
        <v>35</v>
      </c>
      <c r="G6" s="17" t="s">
        <v>109</v>
      </c>
      <c r="H6" s="27" t="s">
        <v>96</v>
      </c>
      <c r="I6" s="27">
        <v>1</v>
      </c>
      <c r="J6" s="27">
        <v>20</v>
      </c>
      <c r="K6" s="28">
        <v>1100</v>
      </c>
      <c r="L6" s="28">
        <f t="shared" ref="L6:L16" si="0">J6*K6</f>
        <v>22000</v>
      </c>
      <c r="M6" s="106"/>
    </row>
    <row r="7" spans="1:13" ht="19.5" hidden="1" customHeight="1" x14ac:dyDescent="0.35">
      <c r="A7" s="17">
        <v>4</v>
      </c>
      <c r="B7" s="109" t="s">
        <v>62</v>
      </c>
      <c r="C7" s="125" t="s">
        <v>211</v>
      </c>
      <c r="D7" s="110">
        <v>44104</v>
      </c>
      <c r="E7" s="109" t="s">
        <v>110</v>
      </c>
      <c r="F7" s="17" t="s">
        <v>35</v>
      </c>
      <c r="G7" s="17" t="s">
        <v>111</v>
      </c>
      <c r="H7" s="27" t="s">
        <v>96</v>
      </c>
      <c r="I7" s="27">
        <v>1</v>
      </c>
      <c r="J7" s="27">
        <v>20</v>
      </c>
      <c r="K7" s="28">
        <v>1100</v>
      </c>
      <c r="L7" s="28">
        <f t="shared" si="0"/>
        <v>22000</v>
      </c>
      <c r="M7" s="106"/>
    </row>
    <row r="8" spans="1:13" ht="19.5" hidden="1" customHeight="1" x14ac:dyDescent="0.35">
      <c r="A8" s="17">
        <v>5</v>
      </c>
      <c r="B8" s="109" t="s">
        <v>62</v>
      </c>
      <c r="C8" s="125" t="s">
        <v>211</v>
      </c>
      <c r="D8" s="110">
        <v>44104</v>
      </c>
      <c r="E8" s="109" t="s">
        <v>102</v>
      </c>
      <c r="F8" s="17" t="s">
        <v>35</v>
      </c>
      <c r="G8" s="17" t="s">
        <v>112</v>
      </c>
      <c r="H8" s="27" t="s">
        <v>96</v>
      </c>
      <c r="I8" s="27">
        <v>1</v>
      </c>
      <c r="J8" s="27">
        <v>20</v>
      </c>
      <c r="K8" s="28">
        <v>1100</v>
      </c>
      <c r="L8" s="28">
        <f t="shared" si="0"/>
        <v>22000</v>
      </c>
      <c r="M8" s="106"/>
    </row>
    <row r="9" spans="1:13" ht="19.5" hidden="1" customHeight="1" x14ac:dyDescent="0.35">
      <c r="A9" s="17">
        <v>6</v>
      </c>
      <c r="B9" s="109" t="s">
        <v>62</v>
      </c>
      <c r="C9" s="125" t="s">
        <v>211</v>
      </c>
      <c r="D9" s="110">
        <v>44104</v>
      </c>
      <c r="E9" s="109" t="s">
        <v>113</v>
      </c>
      <c r="F9" s="17" t="s">
        <v>35</v>
      </c>
      <c r="G9" s="17" t="s">
        <v>114</v>
      </c>
      <c r="H9" s="27" t="s">
        <v>96</v>
      </c>
      <c r="I9" s="27">
        <v>1</v>
      </c>
      <c r="J9" s="27">
        <v>20</v>
      </c>
      <c r="K9" s="28">
        <v>1100</v>
      </c>
      <c r="L9" s="28">
        <f t="shared" si="0"/>
        <v>22000</v>
      </c>
      <c r="M9" s="106"/>
    </row>
    <row r="10" spans="1:13" ht="19.5" hidden="1" customHeight="1" x14ac:dyDescent="0.35">
      <c r="A10" s="17">
        <v>7</v>
      </c>
      <c r="B10" s="109" t="s">
        <v>62</v>
      </c>
      <c r="C10" s="125" t="s">
        <v>211</v>
      </c>
      <c r="D10" s="110">
        <v>44104</v>
      </c>
      <c r="E10" s="109" t="s">
        <v>115</v>
      </c>
      <c r="F10" s="17" t="s">
        <v>35</v>
      </c>
      <c r="G10" s="17" t="s">
        <v>116</v>
      </c>
      <c r="H10" s="27" t="s">
        <v>96</v>
      </c>
      <c r="I10" s="27">
        <v>1</v>
      </c>
      <c r="J10" s="27">
        <v>20</v>
      </c>
      <c r="K10" s="28">
        <v>1100</v>
      </c>
      <c r="L10" s="28">
        <f t="shared" si="0"/>
        <v>22000</v>
      </c>
      <c r="M10" s="106"/>
    </row>
    <row r="11" spans="1:13" ht="19.5" hidden="1" customHeight="1" x14ac:dyDescent="0.35">
      <c r="A11" s="17">
        <v>8</v>
      </c>
      <c r="B11" s="109" t="s">
        <v>62</v>
      </c>
      <c r="C11" s="125" t="s">
        <v>211</v>
      </c>
      <c r="D11" s="110">
        <v>44104</v>
      </c>
      <c r="E11" s="109" t="s">
        <v>117</v>
      </c>
      <c r="F11" s="17" t="s">
        <v>35</v>
      </c>
      <c r="G11" s="17" t="s">
        <v>118</v>
      </c>
      <c r="H11" s="27" t="s">
        <v>96</v>
      </c>
      <c r="I11" s="27">
        <v>1</v>
      </c>
      <c r="J11" s="27">
        <v>20</v>
      </c>
      <c r="K11" s="28">
        <v>1100</v>
      </c>
      <c r="L11" s="28">
        <f t="shared" si="0"/>
        <v>22000</v>
      </c>
      <c r="M11" s="106"/>
    </row>
    <row r="12" spans="1:13" ht="19.5" hidden="1" customHeight="1" x14ac:dyDescent="0.35">
      <c r="A12" s="17">
        <v>9</v>
      </c>
      <c r="B12" s="109" t="s">
        <v>62</v>
      </c>
      <c r="C12" s="125" t="s">
        <v>211</v>
      </c>
      <c r="D12" s="110">
        <v>44104</v>
      </c>
      <c r="E12" s="109" t="s">
        <v>119</v>
      </c>
      <c r="F12" s="17" t="s">
        <v>35</v>
      </c>
      <c r="G12" s="17" t="s">
        <v>120</v>
      </c>
      <c r="H12" s="27" t="s">
        <v>96</v>
      </c>
      <c r="I12" s="27">
        <v>1</v>
      </c>
      <c r="J12" s="27">
        <v>20</v>
      </c>
      <c r="K12" s="28">
        <v>1100</v>
      </c>
      <c r="L12" s="28">
        <f t="shared" si="0"/>
        <v>22000</v>
      </c>
      <c r="M12" s="106"/>
    </row>
    <row r="13" spans="1:13" ht="19.5" hidden="1" customHeight="1" x14ac:dyDescent="0.35">
      <c r="A13" s="17">
        <v>10</v>
      </c>
      <c r="B13" s="109" t="s">
        <v>62</v>
      </c>
      <c r="C13" s="125" t="s">
        <v>211</v>
      </c>
      <c r="D13" s="110">
        <v>44104</v>
      </c>
      <c r="E13" s="109" t="s">
        <v>121</v>
      </c>
      <c r="F13" s="17" t="s">
        <v>35</v>
      </c>
      <c r="G13" s="17" t="s">
        <v>122</v>
      </c>
      <c r="H13" s="27" t="s">
        <v>96</v>
      </c>
      <c r="I13" s="27">
        <v>1</v>
      </c>
      <c r="J13" s="27">
        <v>20</v>
      </c>
      <c r="K13" s="28">
        <v>1100</v>
      </c>
      <c r="L13" s="28">
        <f t="shared" si="0"/>
        <v>22000</v>
      </c>
      <c r="M13" s="106"/>
    </row>
    <row r="14" spans="1:13" ht="19.5" hidden="1" customHeight="1" x14ac:dyDescent="0.35">
      <c r="A14" s="17">
        <v>11</v>
      </c>
      <c r="B14" s="109" t="s">
        <v>62</v>
      </c>
      <c r="C14" s="125" t="s">
        <v>211</v>
      </c>
      <c r="D14" s="110">
        <v>44104</v>
      </c>
      <c r="E14" s="109" t="s">
        <v>123</v>
      </c>
      <c r="F14" s="17" t="s">
        <v>35</v>
      </c>
      <c r="G14" s="17" t="s">
        <v>124</v>
      </c>
      <c r="H14" s="27" t="s">
        <v>96</v>
      </c>
      <c r="I14" s="27">
        <v>1</v>
      </c>
      <c r="J14" s="27">
        <v>20</v>
      </c>
      <c r="K14" s="28">
        <v>1100</v>
      </c>
      <c r="L14" s="28">
        <f t="shared" si="0"/>
        <v>22000</v>
      </c>
      <c r="M14" s="106"/>
    </row>
    <row r="15" spans="1:13" ht="19.5" hidden="1" customHeight="1" x14ac:dyDescent="0.35">
      <c r="A15" s="17">
        <v>12</v>
      </c>
      <c r="B15" s="109" t="s">
        <v>62</v>
      </c>
      <c r="C15" s="125" t="s">
        <v>211</v>
      </c>
      <c r="D15" s="110">
        <v>44104</v>
      </c>
      <c r="E15" s="109" t="s">
        <v>125</v>
      </c>
      <c r="F15" s="17" t="s">
        <v>35</v>
      </c>
      <c r="G15" s="17" t="s">
        <v>126</v>
      </c>
      <c r="H15" s="27" t="s">
        <v>96</v>
      </c>
      <c r="I15" s="27">
        <v>1</v>
      </c>
      <c r="J15" s="27">
        <v>20</v>
      </c>
      <c r="K15" s="28">
        <v>1100</v>
      </c>
      <c r="L15" s="28">
        <f t="shared" si="0"/>
        <v>22000</v>
      </c>
      <c r="M15" s="106"/>
    </row>
    <row r="16" spans="1:13" ht="19.5" hidden="1" customHeight="1" x14ac:dyDescent="0.35">
      <c r="A16" s="17">
        <v>13</v>
      </c>
      <c r="B16" s="109" t="s">
        <v>62</v>
      </c>
      <c r="C16" s="125" t="s">
        <v>211</v>
      </c>
      <c r="D16" s="110">
        <v>44104</v>
      </c>
      <c r="E16" s="109" t="s">
        <v>106</v>
      </c>
      <c r="F16" s="17" t="s">
        <v>35</v>
      </c>
      <c r="G16" s="17" t="s">
        <v>128</v>
      </c>
      <c r="H16" s="27" t="s">
        <v>96</v>
      </c>
      <c r="I16" s="27">
        <v>1</v>
      </c>
      <c r="J16" s="27">
        <v>240</v>
      </c>
      <c r="K16" s="28">
        <v>1100</v>
      </c>
      <c r="L16" s="28">
        <f t="shared" si="0"/>
        <v>264000</v>
      </c>
      <c r="M16" s="106"/>
    </row>
    <row r="17" spans="1:13" ht="19.5" hidden="1" customHeight="1" x14ac:dyDescent="0.35">
      <c r="A17" s="17">
        <v>14</v>
      </c>
      <c r="B17" s="109" t="s">
        <v>64</v>
      </c>
      <c r="C17" s="89">
        <v>10301206</v>
      </c>
      <c r="D17" s="110">
        <v>44146</v>
      </c>
      <c r="E17" s="109" t="s">
        <v>144</v>
      </c>
      <c r="F17" s="17" t="s">
        <v>35</v>
      </c>
      <c r="G17" s="17" t="s">
        <v>141</v>
      </c>
      <c r="H17" s="27" t="s">
        <v>145</v>
      </c>
      <c r="I17" s="27">
        <v>1</v>
      </c>
      <c r="J17" s="27">
        <v>10</v>
      </c>
      <c r="K17" s="28">
        <v>10000</v>
      </c>
      <c r="L17" s="28">
        <f>J17*K17</f>
        <v>100000</v>
      </c>
      <c r="M17" s="106"/>
    </row>
    <row r="18" spans="1:13" ht="19.5" hidden="1" customHeight="1" x14ac:dyDescent="0.35">
      <c r="A18" s="17">
        <v>15</v>
      </c>
      <c r="B18" s="109" t="s">
        <v>64</v>
      </c>
      <c r="C18" s="89">
        <v>10301206</v>
      </c>
      <c r="D18" s="110">
        <v>44250</v>
      </c>
      <c r="E18" s="109" t="s">
        <v>108</v>
      </c>
      <c r="F18" s="17" t="s">
        <v>35</v>
      </c>
      <c r="G18" s="17" t="s">
        <v>146</v>
      </c>
      <c r="H18" s="27" t="s">
        <v>145</v>
      </c>
      <c r="I18" s="27">
        <v>1</v>
      </c>
      <c r="J18" s="27">
        <v>100</v>
      </c>
      <c r="K18" s="28">
        <v>1000</v>
      </c>
      <c r="L18" s="28">
        <f t="shared" ref="L18:L19" si="1">J18*K18</f>
        <v>100000</v>
      </c>
      <c r="M18" s="106" t="s">
        <v>147</v>
      </c>
    </row>
    <row r="19" spans="1:13" ht="19.5" hidden="1" customHeight="1" x14ac:dyDescent="0.35">
      <c r="A19" s="17">
        <v>16</v>
      </c>
      <c r="B19" s="109" t="s">
        <v>64</v>
      </c>
      <c r="C19" s="89">
        <v>10301206</v>
      </c>
      <c r="D19" s="110">
        <v>44320</v>
      </c>
      <c r="E19" s="109" t="s">
        <v>108</v>
      </c>
      <c r="F19" s="17" t="s">
        <v>35</v>
      </c>
      <c r="G19" s="17" t="s">
        <v>146</v>
      </c>
      <c r="H19" s="27" t="s">
        <v>145</v>
      </c>
      <c r="I19" s="27">
        <v>1</v>
      </c>
      <c r="J19" s="27">
        <v>100</v>
      </c>
      <c r="K19" s="28">
        <v>1000</v>
      </c>
      <c r="L19" s="28">
        <f t="shared" si="1"/>
        <v>100000</v>
      </c>
      <c r="M19" s="106" t="s">
        <v>147</v>
      </c>
    </row>
    <row r="20" spans="1:13" ht="19.5" hidden="1" customHeight="1" x14ac:dyDescent="0.35">
      <c r="A20" s="17">
        <v>17</v>
      </c>
      <c r="B20" s="109" t="s">
        <v>64</v>
      </c>
      <c r="C20" s="89">
        <v>10301206</v>
      </c>
      <c r="D20" s="110">
        <v>44312</v>
      </c>
      <c r="E20" s="109" t="s">
        <v>148</v>
      </c>
      <c r="F20" s="17" t="s">
        <v>35</v>
      </c>
      <c r="G20" s="17" t="s">
        <v>146</v>
      </c>
      <c r="H20" s="27" t="s">
        <v>145</v>
      </c>
      <c r="I20" s="27">
        <v>1</v>
      </c>
      <c r="J20" s="27">
        <v>100</v>
      </c>
      <c r="K20" s="28">
        <v>1000</v>
      </c>
      <c r="L20" s="28">
        <v>100000</v>
      </c>
      <c r="M20" s="106" t="s">
        <v>149</v>
      </c>
    </row>
    <row r="21" spans="1:13" ht="19.5" hidden="1" customHeight="1" x14ac:dyDescent="0.35">
      <c r="A21" s="17">
        <v>18</v>
      </c>
      <c r="B21" s="109" t="s">
        <v>150</v>
      </c>
      <c r="C21" s="89" t="s">
        <v>153</v>
      </c>
      <c r="D21" s="110">
        <v>44053</v>
      </c>
      <c r="E21" s="109" t="s">
        <v>154</v>
      </c>
      <c r="F21" s="17" t="s">
        <v>36</v>
      </c>
      <c r="G21" s="17" t="s">
        <v>151</v>
      </c>
      <c r="H21" s="27" t="s">
        <v>155</v>
      </c>
      <c r="I21" s="27">
        <v>1</v>
      </c>
      <c r="J21" s="27">
        <v>36</v>
      </c>
      <c r="K21" s="28">
        <v>1200</v>
      </c>
      <c r="L21" s="28">
        <f>J21*K21</f>
        <v>43200</v>
      </c>
      <c r="M21" s="106"/>
    </row>
    <row r="22" spans="1:13" ht="19.5" hidden="1" customHeight="1" x14ac:dyDescent="0.35">
      <c r="A22" s="17">
        <v>19</v>
      </c>
      <c r="B22" s="109" t="s">
        <v>150</v>
      </c>
      <c r="C22" s="89" t="s">
        <v>153</v>
      </c>
      <c r="D22" s="110">
        <v>44067</v>
      </c>
      <c r="E22" s="109" t="s">
        <v>156</v>
      </c>
      <c r="F22" s="17" t="s">
        <v>35</v>
      </c>
      <c r="G22" s="17" t="s">
        <v>68</v>
      </c>
      <c r="H22" s="27" t="s">
        <v>145</v>
      </c>
      <c r="I22" s="27">
        <v>0</v>
      </c>
      <c r="J22" s="27">
        <v>1</v>
      </c>
      <c r="K22" s="28">
        <v>1200</v>
      </c>
      <c r="L22" s="28">
        <f t="shared" ref="L22:L38" si="2">J22*K22</f>
        <v>1200</v>
      </c>
      <c r="M22" s="106"/>
    </row>
    <row r="23" spans="1:13" ht="19.5" hidden="1" customHeight="1" x14ac:dyDescent="0.35">
      <c r="A23" s="17">
        <v>20</v>
      </c>
      <c r="B23" s="109" t="s">
        <v>150</v>
      </c>
      <c r="C23" s="89" t="s">
        <v>153</v>
      </c>
      <c r="D23" s="111">
        <v>44073</v>
      </c>
      <c r="E23" s="109" t="s">
        <v>158</v>
      </c>
      <c r="F23" s="17" t="s">
        <v>35</v>
      </c>
      <c r="G23" s="17" t="s">
        <v>157</v>
      </c>
      <c r="H23" s="27" t="s">
        <v>145</v>
      </c>
      <c r="I23" s="27">
        <v>0</v>
      </c>
      <c r="J23" s="27">
        <v>1</v>
      </c>
      <c r="K23" s="28">
        <v>1200</v>
      </c>
      <c r="L23" s="28">
        <f t="shared" si="2"/>
        <v>1200</v>
      </c>
      <c r="M23" s="106"/>
    </row>
    <row r="24" spans="1:13" ht="19.5" hidden="1" customHeight="1" x14ac:dyDescent="0.35">
      <c r="A24" s="17">
        <v>4</v>
      </c>
      <c r="B24" s="109" t="s">
        <v>150</v>
      </c>
      <c r="C24" s="89" t="s">
        <v>153</v>
      </c>
      <c r="D24" s="145" t="s">
        <v>422</v>
      </c>
      <c r="E24" s="109" t="s">
        <v>158</v>
      </c>
      <c r="F24" s="17" t="s">
        <v>35</v>
      </c>
      <c r="G24" s="17" t="s">
        <v>157</v>
      </c>
      <c r="H24" s="27" t="s">
        <v>145</v>
      </c>
      <c r="I24" s="27">
        <v>0</v>
      </c>
      <c r="J24" s="27">
        <v>1</v>
      </c>
      <c r="K24" s="28">
        <v>1200</v>
      </c>
      <c r="L24" s="28">
        <v>1200</v>
      </c>
      <c r="M24" s="106" t="s">
        <v>421</v>
      </c>
    </row>
    <row r="25" spans="1:13" ht="19.5" hidden="1" customHeight="1" x14ac:dyDescent="0.35">
      <c r="A25" s="17">
        <v>21</v>
      </c>
      <c r="B25" s="109" t="s">
        <v>150</v>
      </c>
      <c r="C25" s="89" t="s">
        <v>153</v>
      </c>
      <c r="D25" s="111">
        <v>44074</v>
      </c>
      <c r="E25" s="109" t="s">
        <v>159</v>
      </c>
      <c r="F25" s="17" t="s">
        <v>35</v>
      </c>
      <c r="G25" s="17" t="s">
        <v>68</v>
      </c>
      <c r="H25" s="27" t="s">
        <v>145</v>
      </c>
      <c r="I25" s="27">
        <v>1</v>
      </c>
      <c r="J25" s="27">
        <v>530</v>
      </c>
      <c r="K25" s="28">
        <v>1200</v>
      </c>
      <c r="L25" s="28">
        <f t="shared" si="2"/>
        <v>636000</v>
      </c>
      <c r="M25" s="106"/>
    </row>
    <row r="26" spans="1:13" ht="19.5" hidden="1" customHeight="1" x14ac:dyDescent="0.35">
      <c r="A26" s="17">
        <v>22</v>
      </c>
      <c r="B26" s="109" t="s">
        <v>150</v>
      </c>
      <c r="C26" s="89" t="s">
        <v>153</v>
      </c>
      <c r="D26" s="111">
        <v>44090</v>
      </c>
      <c r="E26" s="106" t="s">
        <v>160</v>
      </c>
      <c r="F26" s="17" t="s">
        <v>35</v>
      </c>
      <c r="G26" s="109" t="s">
        <v>161</v>
      </c>
      <c r="H26" s="27" t="s">
        <v>145</v>
      </c>
      <c r="I26" s="27">
        <v>0</v>
      </c>
      <c r="J26" s="27">
        <v>6</v>
      </c>
      <c r="K26" s="28">
        <v>1200</v>
      </c>
      <c r="L26" s="28">
        <f t="shared" si="2"/>
        <v>7200</v>
      </c>
      <c r="M26" s="106"/>
    </row>
    <row r="27" spans="1:13" ht="19.5" hidden="1" customHeight="1" x14ac:dyDescent="0.35">
      <c r="A27" s="17">
        <v>23</v>
      </c>
      <c r="B27" s="109" t="s">
        <v>150</v>
      </c>
      <c r="C27" s="89" t="s">
        <v>153</v>
      </c>
      <c r="D27" s="111">
        <v>44094</v>
      </c>
      <c r="E27" s="109" t="s">
        <v>162</v>
      </c>
      <c r="F27" s="17" t="s">
        <v>35</v>
      </c>
      <c r="G27" s="17" t="s">
        <v>163</v>
      </c>
      <c r="H27" s="27" t="s">
        <v>145</v>
      </c>
      <c r="I27" s="27">
        <v>0</v>
      </c>
      <c r="J27" s="27">
        <v>1</v>
      </c>
      <c r="K27" s="28">
        <v>1200</v>
      </c>
      <c r="L27" s="28">
        <f t="shared" si="2"/>
        <v>1200</v>
      </c>
      <c r="M27" s="106"/>
    </row>
    <row r="28" spans="1:13" ht="19.5" hidden="1" customHeight="1" x14ac:dyDescent="0.35">
      <c r="A28" s="17">
        <v>24</v>
      </c>
      <c r="B28" s="109" t="s">
        <v>150</v>
      </c>
      <c r="C28" s="89" t="s">
        <v>153</v>
      </c>
      <c r="D28" s="111">
        <v>44106</v>
      </c>
      <c r="E28" s="109" t="s">
        <v>164</v>
      </c>
      <c r="F28" s="17" t="s">
        <v>36</v>
      </c>
      <c r="G28" s="109" t="s">
        <v>161</v>
      </c>
      <c r="H28" s="27" t="s">
        <v>165</v>
      </c>
      <c r="I28" s="27">
        <v>1</v>
      </c>
      <c r="J28" s="27">
        <v>15</v>
      </c>
      <c r="K28" s="28">
        <v>1200</v>
      </c>
      <c r="L28" s="28">
        <f t="shared" si="2"/>
        <v>18000</v>
      </c>
      <c r="M28" s="106"/>
    </row>
    <row r="29" spans="1:13" ht="19.5" hidden="1" customHeight="1" x14ac:dyDescent="0.35">
      <c r="A29" s="17">
        <v>25</v>
      </c>
      <c r="B29" s="109" t="s">
        <v>150</v>
      </c>
      <c r="C29" s="89" t="s">
        <v>153</v>
      </c>
      <c r="D29" s="111">
        <v>44114</v>
      </c>
      <c r="E29" s="109" t="s">
        <v>164</v>
      </c>
      <c r="F29" s="17" t="s">
        <v>36</v>
      </c>
      <c r="G29" s="109" t="s">
        <v>161</v>
      </c>
      <c r="H29" s="27" t="s">
        <v>165</v>
      </c>
      <c r="I29" s="27">
        <v>0</v>
      </c>
      <c r="J29" s="27">
        <v>13</v>
      </c>
      <c r="K29" s="28">
        <v>1200</v>
      </c>
      <c r="L29" s="28">
        <f t="shared" si="2"/>
        <v>15600</v>
      </c>
      <c r="M29" s="106"/>
    </row>
    <row r="30" spans="1:13" ht="19.5" hidden="1" customHeight="1" x14ac:dyDescent="0.35">
      <c r="A30" s="17">
        <v>26</v>
      </c>
      <c r="B30" s="109" t="s">
        <v>150</v>
      </c>
      <c r="C30" s="89" t="s">
        <v>153</v>
      </c>
      <c r="D30" s="111">
        <v>44138</v>
      </c>
      <c r="E30" s="109" t="s">
        <v>166</v>
      </c>
      <c r="F30" s="17" t="s">
        <v>35</v>
      </c>
      <c r="G30" s="17" t="s">
        <v>167</v>
      </c>
      <c r="H30" s="27" t="s">
        <v>145</v>
      </c>
      <c r="I30" s="27">
        <v>0</v>
      </c>
      <c r="J30" s="27">
        <v>2</v>
      </c>
      <c r="K30" s="28">
        <v>1200</v>
      </c>
      <c r="L30" s="28">
        <f t="shared" si="2"/>
        <v>2400</v>
      </c>
      <c r="M30" s="106"/>
    </row>
    <row r="31" spans="1:13" ht="19.5" hidden="1" customHeight="1" x14ac:dyDescent="0.35">
      <c r="A31" s="17">
        <v>27</v>
      </c>
      <c r="B31" s="109" t="s">
        <v>150</v>
      </c>
      <c r="C31" s="89" t="s">
        <v>153</v>
      </c>
      <c r="D31" s="111">
        <v>44158</v>
      </c>
      <c r="E31" s="109" t="s">
        <v>164</v>
      </c>
      <c r="F31" s="17" t="s">
        <v>36</v>
      </c>
      <c r="G31" s="17" t="s">
        <v>161</v>
      </c>
      <c r="H31" s="27" t="s">
        <v>165</v>
      </c>
      <c r="I31" s="27">
        <v>1</v>
      </c>
      <c r="J31" s="27">
        <v>77</v>
      </c>
      <c r="K31" s="28">
        <v>1200</v>
      </c>
      <c r="L31" s="28">
        <f t="shared" si="2"/>
        <v>92400</v>
      </c>
      <c r="M31" s="106"/>
    </row>
    <row r="32" spans="1:13" ht="19.5" hidden="1" customHeight="1" x14ac:dyDescent="0.35">
      <c r="A32" s="17">
        <v>28</v>
      </c>
      <c r="B32" s="109" t="s">
        <v>150</v>
      </c>
      <c r="C32" s="89" t="s">
        <v>153</v>
      </c>
      <c r="D32" s="111">
        <v>44158</v>
      </c>
      <c r="E32" s="109" t="s">
        <v>168</v>
      </c>
      <c r="F32" s="17" t="s">
        <v>35</v>
      </c>
      <c r="G32" s="17" t="s">
        <v>161</v>
      </c>
      <c r="H32" s="27" t="s">
        <v>145</v>
      </c>
      <c r="I32" s="27">
        <v>0</v>
      </c>
      <c r="J32" s="27">
        <v>5</v>
      </c>
      <c r="K32" s="28">
        <v>1200</v>
      </c>
      <c r="L32" s="28">
        <f t="shared" si="2"/>
        <v>6000</v>
      </c>
      <c r="M32" s="106"/>
    </row>
    <row r="33" spans="1:13" ht="19.5" hidden="1" customHeight="1" x14ac:dyDescent="0.35">
      <c r="A33" s="17">
        <v>29</v>
      </c>
      <c r="B33" s="109" t="s">
        <v>150</v>
      </c>
      <c r="C33" s="89" t="s">
        <v>153</v>
      </c>
      <c r="D33" s="111">
        <v>44165</v>
      </c>
      <c r="E33" s="109" t="s">
        <v>154</v>
      </c>
      <c r="F33" s="17" t="s">
        <v>36</v>
      </c>
      <c r="G33" s="17" t="s">
        <v>151</v>
      </c>
      <c r="H33" s="27" t="s">
        <v>155</v>
      </c>
      <c r="I33" s="27">
        <v>1</v>
      </c>
      <c r="J33" s="27">
        <v>270</v>
      </c>
      <c r="K33" s="28">
        <v>1200</v>
      </c>
      <c r="L33" s="28">
        <f t="shared" si="2"/>
        <v>324000</v>
      </c>
      <c r="M33" s="106"/>
    </row>
    <row r="34" spans="1:13" ht="19.5" hidden="1" customHeight="1" x14ac:dyDescent="0.35">
      <c r="A34" s="17">
        <v>30</v>
      </c>
      <c r="B34" s="109" t="s">
        <v>150</v>
      </c>
      <c r="C34" s="89" t="s">
        <v>153</v>
      </c>
      <c r="D34" s="111">
        <v>44195</v>
      </c>
      <c r="E34" s="109" t="s">
        <v>154</v>
      </c>
      <c r="F34" s="17" t="s">
        <v>36</v>
      </c>
      <c r="G34" s="17" t="s">
        <v>151</v>
      </c>
      <c r="H34" s="27" t="s">
        <v>155</v>
      </c>
      <c r="I34" s="27">
        <v>1</v>
      </c>
      <c r="J34" s="27">
        <v>330</v>
      </c>
      <c r="K34" s="28">
        <v>1200</v>
      </c>
      <c r="L34" s="28">
        <f t="shared" si="2"/>
        <v>396000</v>
      </c>
      <c r="M34" s="106"/>
    </row>
    <row r="35" spans="1:13" ht="19.5" hidden="1" customHeight="1" x14ac:dyDescent="0.35">
      <c r="A35" s="17">
        <v>31</v>
      </c>
      <c r="B35" s="109" t="s">
        <v>150</v>
      </c>
      <c r="C35" s="89" t="s">
        <v>153</v>
      </c>
      <c r="D35" s="111">
        <v>44227</v>
      </c>
      <c r="E35" s="109" t="s">
        <v>154</v>
      </c>
      <c r="F35" s="17" t="s">
        <v>36</v>
      </c>
      <c r="G35" s="17" t="s">
        <v>151</v>
      </c>
      <c r="H35" s="27" t="s">
        <v>155</v>
      </c>
      <c r="I35" s="27">
        <v>1</v>
      </c>
      <c r="J35" s="27">
        <v>320</v>
      </c>
      <c r="K35" s="28">
        <v>1200</v>
      </c>
      <c r="L35" s="28">
        <f t="shared" si="2"/>
        <v>384000</v>
      </c>
      <c r="M35" s="106"/>
    </row>
    <row r="36" spans="1:13" ht="19.5" hidden="1" customHeight="1" x14ac:dyDescent="0.35">
      <c r="A36" s="17">
        <v>32</v>
      </c>
      <c r="B36" s="109" t="s">
        <v>150</v>
      </c>
      <c r="C36" s="89" t="s">
        <v>153</v>
      </c>
      <c r="D36" s="111">
        <v>44255</v>
      </c>
      <c r="E36" s="109" t="s">
        <v>154</v>
      </c>
      <c r="F36" s="17" t="s">
        <v>36</v>
      </c>
      <c r="G36" s="17" t="s">
        <v>151</v>
      </c>
      <c r="H36" s="27" t="s">
        <v>155</v>
      </c>
      <c r="I36" s="27">
        <v>1</v>
      </c>
      <c r="J36" s="27">
        <v>270</v>
      </c>
      <c r="K36" s="28">
        <v>1200</v>
      </c>
      <c r="L36" s="28">
        <f t="shared" si="2"/>
        <v>324000</v>
      </c>
      <c r="M36" s="106"/>
    </row>
    <row r="37" spans="1:13" ht="19.5" hidden="1" customHeight="1" x14ac:dyDescent="0.35">
      <c r="A37" s="17">
        <v>33</v>
      </c>
      <c r="B37" s="109" t="s">
        <v>150</v>
      </c>
      <c r="C37" s="89" t="s">
        <v>153</v>
      </c>
      <c r="D37" s="111">
        <v>44286</v>
      </c>
      <c r="E37" s="109" t="s">
        <v>154</v>
      </c>
      <c r="F37" s="17" t="s">
        <v>36</v>
      </c>
      <c r="G37" s="17" t="s">
        <v>151</v>
      </c>
      <c r="H37" s="27" t="s">
        <v>155</v>
      </c>
      <c r="I37" s="27">
        <v>1</v>
      </c>
      <c r="J37" s="27">
        <v>380</v>
      </c>
      <c r="K37" s="28">
        <v>1200</v>
      </c>
      <c r="L37" s="28">
        <f t="shared" si="2"/>
        <v>456000</v>
      </c>
      <c r="M37" s="106"/>
    </row>
    <row r="38" spans="1:13" ht="19.5" hidden="1" customHeight="1" x14ac:dyDescent="0.35">
      <c r="A38" s="17">
        <v>34</v>
      </c>
      <c r="B38" s="109" t="s">
        <v>150</v>
      </c>
      <c r="C38" s="89" t="s">
        <v>153</v>
      </c>
      <c r="D38" s="111">
        <v>44306</v>
      </c>
      <c r="E38" s="109" t="s">
        <v>154</v>
      </c>
      <c r="F38" s="17" t="s">
        <v>36</v>
      </c>
      <c r="G38" s="17" t="s">
        <v>151</v>
      </c>
      <c r="H38" s="27" t="s">
        <v>155</v>
      </c>
      <c r="I38" s="27">
        <v>1</v>
      </c>
      <c r="J38" s="27">
        <v>190</v>
      </c>
      <c r="K38" s="28">
        <v>1200</v>
      </c>
      <c r="L38" s="112">
        <f t="shared" si="2"/>
        <v>228000</v>
      </c>
      <c r="M38" s="106"/>
    </row>
    <row r="39" spans="1:13" ht="19.5" hidden="1" customHeight="1" x14ac:dyDescent="0.35">
      <c r="A39" s="17">
        <v>35</v>
      </c>
      <c r="B39" s="83" t="s">
        <v>67</v>
      </c>
      <c r="C39" s="95" t="s">
        <v>215</v>
      </c>
      <c r="D39" s="113">
        <v>44217</v>
      </c>
      <c r="E39" s="114" t="s">
        <v>214</v>
      </c>
      <c r="F39" s="17" t="s">
        <v>28</v>
      </c>
      <c r="G39" s="17" t="s">
        <v>219</v>
      </c>
      <c r="H39" s="27" t="s">
        <v>220</v>
      </c>
      <c r="I39" s="27" t="s">
        <v>221</v>
      </c>
      <c r="J39" s="27">
        <v>250</v>
      </c>
      <c r="K39" s="27">
        <v>1600</v>
      </c>
      <c r="L39" s="27">
        <f>J39*K39</f>
        <v>400000</v>
      </c>
      <c r="M39" s="106"/>
    </row>
    <row r="40" spans="1:13" ht="19.5" hidden="1" customHeight="1" x14ac:dyDescent="0.35">
      <c r="A40" s="17">
        <v>36</v>
      </c>
      <c r="B40" s="83" t="s">
        <v>67</v>
      </c>
      <c r="C40" s="95" t="s">
        <v>215</v>
      </c>
      <c r="D40" s="113">
        <v>44217</v>
      </c>
      <c r="E40" s="114" t="s">
        <v>222</v>
      </c>
      <c r="F40" s="17" t="s">
        <v>28</v>
      </c>
      <c r="G40" s="17" t="s">
        <v>219</v>
      </c>
      <c r="H40" s="27" t="s">
        <v>223</v>
      </c>
      <c r="I40" s="27" t="s">
        <v>224</v>
      </c>
      <c r="J40" s="27">
        <v>13.75</v>
      </c>
      <c r="K40" s="27">
        <v>1600</v>
      </c>
      <c r="L40" s="27">
        <f t="shared" ref="L40:L103" si="3">J40*K40</f>
        <v>22000</v>
      </c>
      <c r="M40" s="106"/>
    </row>
    <row r="41" spans="1:13" ht="19.5" hidden="1" customHeight="1" x14ac:dyDescent="0.35">
      <c r="A41" s="17">
        <v>37</v>
      </c>
      <c r="B41" s="83" t="s">
        <v>67</v>
      </c>
      <c r="C41" s="95" t="s">
        <v>215</v>
      </c>
      <c r="D41" s="113">
        <v>44217</v>
      </c>
      <c r="E41" s="114" t="s">
        <v>225</v>
      </c>
      <c r="F41" s="17" t="s">
        <v>28</v>
      </c>
      <c r="G41" s="17" t="s">
        <v>219</v>
      </c>
      <c r="H41" s="27" t="s">
        <v>226</v>
      </c>
      <c r="I41" s="27" t="s">
        <v>224</v>
      </c>
      <c r="J41" s="27">
        <v>12.5</v>
      </c>
      <c r="K41" s="27">
        <v>1600</v>
      </c>
      <c r="L41" s="27">
        <f t="shared" si="3"/>
        <v>20000</v>
      </c>
      <c r="M41" s="106"/>
    </row>
    <row r="42" spans="1:13" ht="19.5" hidden="1" customHeight="1" x14ac:dyDescent="0.35">
      <c r="A42" s="17">
        <v>38</v>
      </c>
      <c r="B42" s="83" t="s">
        <v>67</v>
      </c>
      <c r="C42" s="95" t="s">
        <v>215</v>
      </c>
      <c r="D42" s="113">
        <v>44217</v>
      </c>
      <c r="E42" s="114" t="s">
        <v>227</v>
      </c>
      <c r="F42" s="17" t="s">
        <v>28</v>
      </c>
      <c r="G42" s="17" t="s">
        <v>219</v>
      </c>
      <c r="H42" s="27" t="s">
        <v>226</v>
      </c>
      <c r="I42" s="27" t="s">
        <v>224</v>
      </c>
      <c r="J42" s="27">
        <v>12.5</v>
      </c>
      <c r="K42" s="27">
        <v>1600</v>
      </c>
      <c r="L42" s="27">
        <f t="shared" si="3"/>
        <v>20000</v>
      </c>
      <c r="M42" s="106"/>
    </row>
    <row r="43" spans="1:13" ht="19.5" hidden="1" customHeight="1" x14ac:dyDescent="0.35">
      <c r="A43" s="17">
        <v>39</v>
      </c>
      <c r="B43" s="83" t="s">
        <v>67</v>
      </c>
      <c r="C43" s="95" t="s">
        <v>215</v>
      </c>
      <c r="D43" s="110">
        <v>44247</v>
      </c>
      <c r="E43" s="17" t="s">
        <v>228</v>
      </c>
      <c r="F43" s="17" t="s">
        <v>28</v>
      </c>
      <c r="G43" s="17" t="s">
        <v>229</v>
      </c>
      <c r="H43" s="17" t="s">
        <v>230</v>
      </c>
      <c r="I43" s="27" t="s">
        <v>221</v>
      </c>
      <c r="J43" s="27">
        <v>36.19</v>
      </c>
      <c r="K43" s="27">
        <v>1400</v>
      </c>
      <c r="L43" s="27">
        <f t="shared" si="3"/>
        <v>50666</v>
      </c>
      <c r="M43" s="106"/>
    </row>
    <row r="44" spans="1:13" ht="19.5" hidden="1" customHeight="1" x14ac:dyDescent="0.35">
      <c r="A44" s="17">
        <v>40</v>
      </c>
      <c r="B44" s="83" t="s">
        <v>67</v>
      </c>
      <c r="C44" s="95" t="s">
        <v>215</v>
      </c>
      <c r="D44" s="110">
        <v>44247</v>
      </c>
      <c r="E44" s="17" t="s">
        <v>231</v>
      </c>
      <c r="F44" s="17" t="s">
        <v>28</v>
      </c>
      <c r="G44" s="17" t="s">
        <v>229</v>
      </c>
      <c r="H44" s="17" t="s">
        <v>230</v>
      </c>
      <c r="I44" s="27" t="s">
        <v>221</v>
      </c>
      <c r="J44" s="27">
        <v>33.409999999999997</v>
      </c>
      <c r="K44" s="27">
        <v>1400</v>
      </c>
      <c r="L44" s="27">
        <f t="shared" si="3"/>
        <v>46773.999999999993</v>
      </c>
      <c r="M44" s="106"/>
    </row>
    <row r="45" spans="1:13" ht="19.5" hidden="1" customHeight="1" x14ac:dyDescent="0.35">
      <c r="A45" s="17">
        <v>41</v>
      </c>
      <c r="B45" s="83" t="s">
        <v>67</v>
      </c>
      <c r="C45" s="95" t="s">
        <v>215</v>
      </c>
      <c r="D45" s="110">
        <v>44247</v>
      </c>
      <c r="E45" s="17" t="s">
        <v>232</v>
      </c>
      <c r="F45" s="17" t="s">
        <v>28</v>
      </c>
      <c r="G45" s="17" t="s">
        <v>229</v>
      </c>
      <c r="H45" s="17" t="s">
        <v>230</v>
      </c>
      <c r="I45" s="27" t="s">
        <v>221</v>
      </c>
      <c r="J45" s="27">
        <v>22.83</v>
      </c>
      <c r="K45" s="27">
        <v>1400</v>
      </c>
      <c r="L45" s="27">
        <f t="shared" si="3"/>
        <v>31961.999999999996</v>
      </c>
      <c r="M45" s="106"/>
    </row>
    <row r="46" spans="1:13" ht="19.5" hidden="1" customHeight="1" x14ac:dyDescent="0.35">
      <c r="A46" s="17">
        <v>42</v>
      </c>
      <c r="B46" s="83" t="s">
        <v>67</v>
      </c>
      <c r="C46" s="95" t="s">
        <v>215</v>
      </c>
      <c r="D46" s="110">
        <v>44247</v>
      </c>
      <c r="E46" s="17" t="s">
        <v>233</v>
      </c>
      <c r="F46" s="17" t="s">
        <v>28</v>
      </c>
      <c r="G46" s="17" t="s">
        <v>229</v>
      </c>
      <c r="H46" s="17" t="s">
        <v>230</v>
      </c>
      <c r="I46" s="27" t="s">
        <v>221</v>
      </c>
      <c r="J46" s="27">
        <v>41.3</v>
      </c>
      <c r="K46" s="27">
        <v>1400</v>
      </c>
      <c r="L46" s="27">
        <f t="shared" si="3"/>
        <v>57819.999999999993</v>
      </c>
      <c r="M46" s="106"/>
    </row>
    <row r="47" spans="1:13" ht="19.5" hidden="1" customHeight="1" x14ac:dyDescent="0.35">
      <c r="A47" s="17">
        <v>43</v>
      </c>
      <c r="B47" s="83" t="s">
        <v>67</v>
      </c>
      <c r="C47" s="95" t="s">
        <v>215</v>
      </c>
      <c r="D47" s="110">
        <v>44247</v>
      </c>
      <c r="E47" s="17" t="s">
        <v>234</v>
      </c>
      <c r="F47" s="17" t="s">
        <v>28</v>
      </c>
      <c r="G47" s="17" t="s">
        <v>229</v>
      </c>
      <c r="H47" s="17" t="s">
        <v>230</v>
      </c>
      <c r="I47" s="27" t="s">
        <v>221</v>
      </c>
      <c r="J47" s="27">
        <v>33.75</v>
      </c>
      <c r="K47" s="27">
        <v>1400</v>
      </c>
      <c r="L47" s="27">
        <f t="shared" si="3"/>
        <v>47250</v>
      </c>
      <c r="M47" s="106"/>
    </row>
    <row r="48" spans="1:13" ht="19.5" hidden="1" customHeight="1" x14ac:dyDescent="0.35">
      <c r="A48" s="17">
        <v>44</v>
      </c>
      <c r="B48" s="83" t="s">
        <v>67</v>
      </c>
      <c r="C48" s="95" t="s">
        <v>215</v>
      </c>
      <c r="D48" s="110">
        <v>44247</v>
      </c>
      <c r="E48" s="17" t="s">
        <v>235</v>
      </c>
      <c r="F48" s="17" t="s">
        <v>28</v>
      </c>
      <c r="G48" s="17" t="s">
        <v>236</v>
      </c>
      <c r="H48" s="17" t="s">
        <v>230</v>
      </c>
      <c r="I48" s="27" t="s">
        <v>221</v>
      </c>
      <c r="J48" s="27">
        <v>22.72</v>
      </c>
      <c r="K48" s="27">
        <v>1400</v>
      </c>
      <c r="L48" s="27">
        <f t="shared" si="3"/>
        <v>31808</v>
      </c>
      <c r="M48" s="106"/>
    </row>
    <row r="49" spans="1:13" ht="19.5" hidden="1" customHeight="1" x14ac:dyDescent="0.35">
      <c r="A49" s="17">
        <v>45</v>
      </c>
      <c r="B49" s="83" t="s">
        <v>67</v>
      </c>
      <c r="C49" s="95" t="s">
        <v>215</v>
      </c>
      <c r="D49" s="110">
        <v>44247</v>
      </c>
      <c r="E49" s="17" t="s">
        <v>237</v>
      </c>
      <c r="F49" s="17" t="s">
        <v>28</v>
      </c>
      <c r="G49" s="17" t="s">
        <v>236</v>
      </c>
      <c r="H49" s="17" t="s">
        <v>230</v>
      </c>
      <c r="I49" s="27" t="s">
        <v>221</v>
      </c>
      <c r="J49" s="27">
        <v>19.25</v>
      </c>
      <c r="K49" s="27">
        <v>1400</v>
      </c>
      <c r="L49" s="27">
        <f t="shared" si="3"/>
        <v>26950</v>
      </c>
      <c r="M49" s="106"/>
    </row>
    <row r="50" spans="1:13" ht="19.5" hidden="1" customHeight="1" x14ac:dyDescent="0.35">
      <c r="A50" s="17">
        <v>46</v>
      </c>
      <c r="B50" s="83" t="s">
        <v>67</v>
      </c>
      <c r="C50" s="95" t="s">
        <v>215</v>
      </c>
      <c r="D50" s="110">
        <v>44247</v>
      </c>
      <c r="E50" s="17" t="s">
        <v>238</v>
      </c>
      <c r="F50" s="17" t="s">
        <v>21</v>
      </c>
      <c r="G50" s="17" t="s">
        <v>239</v>
      </c>
      <c r="H50" s="17" t="s">
        <v>230</v>
      </c>
      <c r="I50" s="27" t="s">
        <v>221</v>
      </c>
      <c r="J50" s="27">
        <v>36.22</v>
      </c>
      <c r="K50" s="27">
        <v>1400</v>
      </c>
      <c r="L50" s="27">
        <f t="shared" si="3"/>
        <v>50708</v>
      </c>
      <c r="M50" s="106"/>
    </row>
    <row r="51" spans="1:13" ht="19.5" hidden="1" customHeight="1" x14ac:dyDescent="0.35">
      <c r="A51" s="17">
        <v>47</v>
      </c>
      <c r="B51" s="83" t="s">
        <v>67</v>
      </c>
      <c r="C51" s="95" t="s">
        <v>215</v>
      </c>
      <c r="D51" s="110">
        <v>44247</v>
      </c>
      <c r="E51" s="17" t="s">
        <v>240</v>
      </c>
      <c r="F51" s="17" t="s">
        <v>28</v>
      </c>
      <c r="G51" s="17" t="s">
        <v>239</v>
      </c>
      <c r="H51" s="17" t="s">
        <v>230</v>
      </c>
      <c r="I51" s="27" t="s">
        <v>221</v>
      </c>
      <c r="J51" s="27">
        <v>18.75</v>
      </c>
      <c r="K51" s="27">
        <v>1400</v>
      </c>
      <c r="L51" s="27">
        <f t="shared" si="3"/>
        <v>26250</v>
      </c>
      <c r="M51" s="106"/>
    </row>
    <row r="52" spans="1:13" ht="19.5" hidden="1" customHeight="1" x14ac:dyDescent="0.35">
      <c r="A52" s="17">
        <v>48</v>
      </c>
      <c r="B52" s="83" t="s">
        <v>67</v>
      </c>
      <c r="C52" s="95" t="s">
        <v>215</v>
      </c>
      <c r="D52" s="110">
        <v>44247</v>
      </c>
      <c r="E52" s="17" t="s">
        <v>241</v>
      </c>
      <c r="F52" s="17" t="s">
        <v>28</v>
      </c>
      <c r="G52" s="17" t="s">
        <v>239</v>
      </c>
      <c r="H52" s="17" t="s">
        <v>230</v>
      </c>
      <c r="I52" s="27" t="s">
        <v>221</v>
      </c>
      <c r="J52" s="27">
        <v>26.16</v>
      </c>
      <c r="K52" s="27">
        <v>1400</v>
      </c>
      <c r="L52" s="27">
        <f t="shared" si="3"/>
        <v>36624</v>
      </c>
      <c r="M52" s="106"/>
    </row>
    <row r="53" spans="1:13" ht="19.5" hidden="1" customHeight="1" x14ac:dyDescent="0.35">
      <c r="A53" s="17">
        <v>49</v>
      </c>
      <c r="B53" s="83" t="s">
        <v>67</v>
      </c>
      <c r="C53" s="95" t="s">
        <v>215</v>
      </c>
      <c r="D53" s="110">
        <v>44247</v>
      </c>
      <c r="E53" s="17" t="s">
        <v>242</v>
      </c>
      <c r="F53" s="17" t="s">
        <v>28</v>
      </c>
      <c r="G53" s="17" t="s">
        <v>239</v>
      </c>
      <c r="H53" s="17" t="s">
        <v>230</v>
      </c>
      <c r="I53" s="27" t="s">
        <v>221</v>
      </c>
      <c r="J53" s="27">
        <v>56.78</v>
      </c>
      <c r="K53" s="27">
        <v>1400</v>
      </c>
      <c r="L53" s="27">
        <f t="shared" si="3"/>
        <v>79492</v>
      </c>
      <c r="M53" s="106"/>
    </row>
    <row r="54" spans="1:13" ht="19.5" hidden="1" customHeight="1" x14ac:dyDescent="0.35">
      <c r="A54" s="17">
        <v>50</v>
      </c>
      <c r="B54" s="83" t="s">
        <v>67</v>
      </c>
      <c r="C54" s="95" t="s">
        <v>215</v>
      </c>
      <c r="D54" s="110">
        <v>44247</v>
      </c>
      <c r="E54" s="17" t="s">
        <v>243</v>
      </c>
      <c r="F54" s="17" t="s">
        <v>28</v>
      </c>
      <c r="G54" s="17" t="s">
        <v>244</v>
      </c>
      <c r="H54" s="17" t="s">
        <v>230</v>
      </c>
      <c r="I54" s="27" t="s">
        <v>221</v>
      </c>
      <c r="J54" s="27">
        <v>24.61</v>
      </c>
      <c r="K54" s="27">
        <v>1400</v>
      </c>
      <c r="L54" s="27">
        <f t="shared" si="3"/>
        <v>34454</v>
      </c>
      <c r="M54" s="106"/>
    </row>
    <row r="55" spans="1:13" ht="19.5" hidden="1" customHeight="1" x14ac:dyDescent="0.35">
      <c r="A55" s="17">
        <v>51</v>
      </c>
      <c r="B55" s="83" t="s">
        <v>67</v>
      </c>
      <c r="C55" s="95" t="s">
        <v>215</v>
      </c>
      <c r="D55" s="110">
        <v>44247</v>
      </c>
      <c r="E55" s="17" t="s">
        <v>245</v>
      </c>
      <c r="F55" s="17" t="s">
        <v>28</v>
      </c>
      <c r="G55" s="17" t="s">
        <v>244</v>
      </c>
      <c r="H55" s="17" t="s">
        <v>230</v>
      </c>
      <c r="I55" s="27" t="s">
        <v>221</v>
      </c>
      <c r="J55" s="27">
        <v>9.01</v>
      </c>
      <c r="K55" s="27">
        <v>1400</v>
      </c>
      <c r="L55" s="27">
        <f t="shared" si="3"/>
        <v>12614</v>
      </c>
      <c r="M55" s="106"/>
    </row>
    <row r="56" spans="1:13" ht="19.5" hidden="1" customHeight="1" x14ac:dyDescent="0.35">
      <c r="A56" s="17">
        <v>52</v>
      </c>
      <c r="B56" s="83" t="s">
        <v>67</v>
      </c>
      <c r="C56" s="95" t="s">
        <v>215</v>
      </c>
      <c r="D56" s="110">
        <v>44247</v>
      </c>
      <c r="E56" s="17" t="s">
        <v>246</v>
      </c>
      <c r="F56" s="17" t="s">
        <v>28</v>
      </c>
      <c r="G56" s="17" t="s">
        <v>244</v>
      </c>
      <c r="H56" s="17" t="s">
        <v>230</v>
      </c>
      <c r="I56" s="27" t="s">
        <v>221</v>
      </c>
      <c r="J56" s="27">
        <v>30.02</v>
      </c>
      <c r="K56" s="27">
        <v>1400</v>
      </c>
      <c r="L56" s="27">
        <f t="shared" si="3"/>
        <v>42028</v>
      </c>
      <c r="M56" s="106"/>
    </row>
    <row r="57" spans="1:13" ht="19.5" hidden="1" customHeight="1" x14ac:dyDescent="0.35">
      <c r="A57" s="17">
        <v>53</v>
      </c>
      <c r="B57" s="83" t="s">
        <v>67</v>
      </c>
      <c r="C57" s="95" t="s">
        <v>215</v>
      </c>
      <c r="D57" s="110">
        <v>44247</v>
      </c>
      <c r="E57" s="17" t="s">
        <v>247</v>
      </c>
      <c r="F57" s="17" t="s">
        <v>28</v>
      </c>
      <c r="G57" s="17" t="s">
        <v>248</v>
      </c>
      <c r="H57" s="17" t="s">
        <v>230</v>
      </c>
      <c r="I57" s="27" t="s">
        <v>221</v>
      </c>
      <c r="J57" s="27">
        <v>7.81</v>
      </c>
      <c r="K57" s="27">
        <v>1400</v>
      </c>
      <c r="L57" s="27">
        <f t="shared" si="3"/>
        <v>10934</v>
      </c>
      <c r="M57" s="106"/>
    </row>
    <row r="58" spans="1:13" ht="19.5" hidden="1" customHeight="1" x14ac:dyDescent="0.35">
      <c r="A58" s="17">
        <v>54</v>
      </c>
      <c r="B58" s="83" t="s">
        <v>67</v>
      </c>
      <c r="C58" s="95" t="s">
        <v>215</v>
      </c>
      <c r="D58" s="110">
        <v>44247</v>
      </c>
      <c r="E58" s="17" t="s">
        <v>249</v>
      </c>
      <c r="F58" s="17" t="s">
        <v>28</v>
      </c>
      <c r="G58" s="17" t="s">
        <v>250</v>
      </c>
      <c r="H58" s="17" t="s">
        <v>230</v>
      </c>
      <c r="I58" s="27" t="s">
        <v>221</v>
      </c>
      <c r="J58" s="27">
        <v>14.56</v>
      </c>
      <c r="K58" s="27">
        <v>1400</v>
      </c>
      <c r="L58" s="27">
        <f t="shared" si="3"/>
        <v>20384</v>
      </c>
      <c r="M58" s="106"/>
    </row>
    <row r="59" spans="1:13" ht="19.5" hidden="1" customHeight="1" x14ac:dyDescent="0.35">
      <c r="A59" s="17">
        <v>55</v>
      </c>
      <c r="B59" s="83" t="s">
        <v>67</v>
      </c>
      <c r="C59" s="95" t="s">
        <v>215</v>
      </c>
      <c r="D59" s="110">
        <v>44247</v>
      </c>
      <c r="E59" s="17" t="s">
        <v>251</v>
      </c>
      <c r="F59" s="17" t="s">
        <v>21</v>
      </c>
      <c r="G59" s="17" t="s">
        <v>250</v>
      </c>
      <c r="H59" s="17" t="s">
        <v>230</v>
      </c>
      <c r="I59" s="27" t="s">
        <v>221</v>
      </c>
      <c r="J59" s="27">
        <v>9.27</v>
      </c>
      <c r="K59" s="27">
        <v>1400</v>
      </c>
      <c r="L59" s="27">
        <f t="shared" si="3"/>
        <v>12978</v>
      </c>
      <c r="M59" s="106"/>
    </row>
    <row r="60" spans="1:13" ht="19.5" hidden="1" customHeight="1" x14ac:dyDescent="0.35">
      <c r="A60" s="17">
        <v>56</v>
      </c>
      <c r="B60" s="83" t="s">
        <v>67</v>
      </c>
      <c r="C60" s="95" t="s">
        <v>215</v>
      </c>
      <c r="D60" s="110">
        <v>44247</v>
      </c>
      <c r="E60" s="17" t="s">
        <v>252</v>
      </c>
      <c r="F60" s="17" t="s">
        <v>28</v>
      </c>
      <c r="G60" s="17" t="s">
        <v>250</v>
      </c>
      <c r="H60" s="17" t="s">
        <v>230</v>
      </c>
      <c r="I60" s="27" t="s">
        <v>221</v>
      </c>
      <c r="J60" s="27">
        <v>23.96</v>
      </c>
      <c r="K60" s="27">
        <v>1400</v>
      </c>
      <c r="L60" s="27">
        <f t="shared" si="3"/>
        <v>33544</v>
      </c>
      <c r="M60" s="106"/>
    </row>
    <row r="61" spans="1:13" ht="19.5" hidden="1" customHeight="1" x14ac:dyDescent="0.35">
      <c r="A61" s="17">
        <v>57</v>
      </c>
      <c r="B61" s="83" t="s">
        <v>67</v>
      </c>
      <c r="C61" s="95" t="s">
        <v>215</v>
      </c>
      <c r="D61" s="110">
        <v>44247</v>
      </c>
      <c r="E61" s="17" t="s">
        <v>253</v>
      </c>
      <c r="F61" s="17" t="s">
        <v>21</v>
      </c>
      <c r="G61" s="17" t="s">
        <v>250</v>
      </c>
      <c r="H61" s="17" t="s">
        <v>230</v>
      </c>
      <c r="I61" s="27" t="s">
        <v>221</v>
      </c>
      <c r="J61" s="27">
        <v>9.3699999999999992</v>
      </c>
      <c r="K61" s="27">
        <v>1400</v>
      </c>
      <c r="L61" s="27">
        <f t="shared" si="3"/>
        <v>13117.999999999998</v>
      </c>
      <c r="M61" s="106"/>
    </row>
    <row r="62" spans="1:13" ht="19.5" hidden="1" customHeight="1" x14ac:dyDescent="0.35">
      <c r="A62" s="17">
        <v>58</v>
      </c>
      <c r="B62" s="83" t="s">
        <v>67</v>
      </c>
      <c r="C62" s="95" t="s">
        <v>215</v>
      </c>
      <c r="D62" s="110">
        <v>44247</v>
      </c>
      <c r="E62" s="17" t="s">
        <v>254</v>
      </c>
      <c r="F62" s="17" t="s">
        <v>28</v>
      </c>
      <c r="G62" s="17" t="s">
        <v>255</v>
      </c>
      <c r="H62" s="17" t="s">
        <v>230</v>
      </c>
      <c r="I62" s="27" t="s">
        <v>221</v>
      </c>
      <c r="J62" s="27">
        <v>34.79</v>
      </c>
      <c r="K62" s="27">
        <v>1400</v>
      </c>
      <c r="L62" s="27">
        <f t="shared" si="3"/>
        <v>48706</v>
      </c>
      <c r="M62" s="106"/>
    </row>
    <row r="63" spans="1:13" ht="19.5" hidden="1" customHeight="1" x14ac:dyDescent="0.35">
      <c r="A63" s="17">
        <v>59</v>
      </c>
      <c r="B63" s="83" t="s">
        <v>67</v>
      </c>
      <c r="C63" s="95" t="s">
        <v>215</v>
      </c>
      <c r="D63" s="110">
        <v>44247</v>
      </c>
      <c r="E63" s="17" t="s">
        <v>256</v>
      </c>
      <c r="F63" s="17" t="s">
        <v>21</v>
      </c>
      <c r="G63" s="17" t="s">
        <v>257</v>
      </c>
      <c r="H63" s="17" t="s">
        <v>230</v>
      </c>
      <c r="I63" s="27" t="s">
        <v>221</v>
      </c>
      <c r="J63" s="27">
        <v>31.42</v>
      </c>
      <c r="K63" s="27">
        <v>1400</v>
      </c>
      <c r="L63" s="27">
        <f t="shared" si="3"/>
        <v>43988</v>
      </c>
      <c r="M63" s="106"/>
    </row>
    <row r="64" spans="1:13" ht="19.5" hidden="1" customHeight="1" x14ac:dyDescent="0.35">
      <c r="A64" s="17">
        <v>60</v>
      </c>
      <c r="B64" s="83" t="s">
        <v>67</v>
      </c>
      <c r="C64" s="95" t="s">
        <v>215</v>
      </c>
      <c r="D64" s="110">
        <v>44247</v>
      </c>
      <c r="E64" s="17" t="s">
        <v>258</v>
      </c>
      <c r="F64" s="17" t="s">
        <v>28</v>
      </c>
      <c r="G64" s="17" t="s">
        <v>259</v>
      </c>
      <c r="H64" s="17" t="s">
        <v>230</v>
      </c>
      <c r="I64" s="27" t="s">
        <v>221</v>
      </c>
      <c r="J64" s="27">
        <v>3.05</v>
      </c>
      <c r="K64" s="27">
        <v>1400</v>
      </c>
      <c r="L64" s="27">
        <f t="shared" si="3"/>
        <v>4270</v>
      </c>
      <c r="M64" s="106"/>
    </row>
    <row r="65" spans="1:13" ht="19.5" hidden="1" customHeight="1" x14ac:dyDescent="0.35">
      <c r="A65" s="17">
        <v>61</v>
      </c>
      <c r="B65" s="83" t="s">
        <v>67</v>
      </c>
      <c r="C65" s="95" t="s">
        <v>215</v>
      </c>
      <c r="D65" s="110">
        <v>44247</v>
      </c>
      <c r="E65" s="17" t="s">
        <v>260</v>
      </c>
      <c r="F65" s="17" t="s">
        <v>28</v>
      </c>
      <c r="G65" s="17" t="s">
        <v>259</v>
      </c>
      <c r="H65" s="17" t="s">
        <v>230</v>
      </c>
      <c r="I65" s="27" t="s">
        <v>221</v>
      </c>
      <c r="J65" s="27">
        <v>12.26</v>
      </c>
      <c r="K65" s="27">
        <v>1400</v>
      </c>
      <c r="L65" s="27">
        <f t="shared" si="3"/>
        <v>17164</v>
      </c>
      <c r="M65" s="106"/>
    </row>
    <row r="66" spans="1:13" ht="19.5" hidden="1" customHeight="1" x14ac:dyDescent="0.35">
      <c r="A66" s="17">
        <v>62</v>
      </c>
      <c r="B66" s="83" t="s">
        <v>67</v>
      </c>
      <c r="C66" s="95" t="s">
        <v>215</v>
      </c>
      <c r="D66" s="110">
        <v>44247</v>
      </c>
      <c r="E66" s="27" t="s">
        <v>261</v>
      </c>
      <c r="F66" s="17" t="s">
        <v>28</v>
      </c>
      <c r="G66" s="17" t="s">
        <v>259</v>
      </c>
      <c r="H66" s="17" t="s">
        <v>230</v>
      </c>
      <c r="I66" s="27" t="s">
        <v>221</v>
      </c>
      <c r="J66" s="27">
        <v>3.93</v>
      </c>
      <c r="K66" s="27">
        <v>1400</v>
      </c>
      <c r="L66" s="27">
        <f t="shared" si="3"/>
        <v>5502</v>
      </c>
      <c r="M66" s="106"/>
    </row>
    <row r="67" spans="1:13" ht="19.5" hidden="1" customHeight="1" x14ac:dyDescent="0.35">
      <c r="A67" s="17">
        <v>63</v>
      </c>
      <c r="B67" s="83" t="s">
        <v>67</v>
      </c>
      <c r="C67" s="95" t="s">
        <v>215</v>
      </c>
      <c r="D67" s="110">
        <v>44247</v>
      </c>
      <c r="E67" s="27" t="s">
        <v>262</v>
      </c>
      <c r="F67" s="27" t="s">
        <v>21</v>
      </c>
      <c r="G67" s="17" t="s">
        <v>259</v>
      </c>
      <c r="H67" s="17" t="s">
        <v>230</v>
      </c>
      <c r="I67" s="27" t="s">
        <v>221</v>
      </c>
      <c r="J67" s="27">
        <v>5.14</v>
      </c>
      <c r="K67" s="27">
        <v>1400</v>
      </c>
      <c r="L67" s="27">
        <f t="shared" si="3"/>
        <v>7196</v>
      </c>
      <c r="M67" s="106"/>
    </row>
    <row r="68" spans="1:13" ht="19.5" hidden="1" customHeight="1" x14ac:dyDescent="0.35">
      <c r="A68" s="17">
        <v>64</v>
      </c>
      <c r="B68" s="83" t="s">
        <v>67</v>
      </c>
      <c r="C68" s="95" t="s">
        <v>215</v>
      </c>
      <c r="D68" s="110">
        <v>44247</v>
      </c>
      <c r="E68" s="27" t="s">
        <v>263</v>
      </c>
      <c r="F68" s="27" t="s">
        <v>28</v>
      </c>
      <c r="G68" s="17" t="s">
        <v>259</v>
      </c>
      <c r="H68" s="17" t="s">
        <v>230</v>
      </c>
      <c r="I68" s="27" t="s">
        <v>221</v>
      </c>
      <c r="J68" s="27">
        <v>16.23</v>
      </c>
      <c r="K68" s="27">
        <v>1400</v>
      </c>
      <c r="L68" s="27">
        <f t="shared" si="3"/>
        <v>22722</v>
      </c>
      <c r="M68" s="106"/>
    </row>
    <row r="69" spans="1:13" ht="19.5" hidden="1" customHeight="1" x14ac:dyDescent="0.35">
      <c r="A69" s="17">
        <v>65</v>
      </c>
      <c r="B69" s="83" t="s">
        <v>67</v>
      </c>
      <c r="C69" s="95" t="s">
        <v>215</v>
      </c>
      <c r="D69" s="110">
        <v>44247</v>
      </c>
      <c r="E69" s="27" t="s">
        <v>264</v>
      </c>
      <c r="F69" s="27" t="s">
        <v>28</v>
      </c>
      <c r="G69" s="27" t="s">
        <v>265</v>
      </c>
      <c r="H69" s="17" t="s">
        <v>230</v>
      </c>
      <c r="I69" s="27" t="s">
        <v>221</v>
      </c>
      <c r="J69" s="27">
        <v>2.57</v>
      </c>
      <c r="K69" s="27">
        <v>1400</v>
      </c>
      <c r="L69" s="27">
        <f t="shared" si="3"/>
        <v>3598</v>
      </c>
      <c r="M69" s="106"/>
    </row>
    <row r="70" spans="1:13" ht="19.5" hidden="1" customHeight="1" x14ac:dyDescent="0.35">
      <c r="A70" s="17">
        <v>66</v>
      </c>
      <c r="B70" s="83" t="s">
        <v>67</v>
      </c>
      <c r="C70" s="95" t="s">
        <v>215</v>
      </c>
      <c r="D70" s="110">
        <v>44247</v>
      </c>
      <c r="E70" s="27" t="s">
        <v>266</v>
      </c>
      <c r="F70" s="27" t="s">
        <v>28</v>
      </c>
      <c r="G70" s="27" t="s">
        <v>267</v>
      </c>
      <c r="H70" s="17" t="s">
        <v>230</v>
      </c>
      <c r="I70" s="27" t="s">
        <v>221</v>
      </c>
      <c r="J70" s="27">
        <v>9.9600000000000009</v>
      </c>
      <c r="K70" s="27">
        <v>1400</v>
      </c>
      <c r="L70" s="27">
        <f t="shared" si="3"/>
        <v>13944.000000000002</v>
      </c>
      <c r="M70" s="106"/>
    </row>
    <row r="71" spans="1:13" ht="19.5" hidden="1" customHeight="1" x14ac:dyDescent="0.35">
      <c r="A71" s="17">
        <v>67</v>
      </c>
      <c r="B71" s="83" t="s">
        <v>67</v>
      </c>
      <c r="C71" s="95" t="s">
        <v>215</v>
      </c>
      <c r="D71" s="110">
        <v>44247</v>
      </c>
      <c r="E71" s="27" t="s">
        <v>268</v>
      </c>
      <c r="F71" s="27" t="s">
        <v>28</v>
      </c>
      <c r="G71" s="27" t="s">
        <v>267</v>
      </c>
      <c r="H71" s="17" t="s">
        <v>230</v>
      </c>
      <c r="I71" s="27" t="s">
        <v>221</v>
      </c>
      <c r="J71" s="27">
        <v>9.99</v>
      </c>
      <c r="K71" s="27">
        <v>1400</v>
      </c>
      <c r="L71" s="27">
        <f t="shared" si="3"/>
        <v>13986</v>
      </c>
      <c r="M71" s="106"/>
    </row>
    <row r="72" spans="1:13" ht="19.5" hidden="1" customHeight="1" x14ac:dyDescent="0.35">
      <c r="A72" s="17">
        <v>68</v>
      </c>
      <c r="B72" s="83" t="s">
        <v>67</v>
      </c>
      <c r="C72" s="95" t="s">
        <v>215</v>
      </c>
      <c r="D72" s="110">
        <v>44247</v>
      </c>
      <c r="E72" s="27" t="s">
        <v>269</v>
      </c>
      <c r="F72" s="27" t="s">
        <v>28</v>
      </c>
      <c r="G72" s="27" t="s">
        <v>267</v>
      </c>
      <c r="H72" s="17" t="s">
        <v>230</v>
      </c>
      <c r="I72" s="27" t="s">
        <v>221</v>
      </c>
      <c r="J72" s="27">
        <v>10.16</v>
      </c>
      <c r="K72" s="27">
        <v>1400</v>
      </c>
      <c r="L72" s="27">
        <f t="shared" si="3"/>
        <v>14224</v>
      </c>
      <c r="M72" s="106"/>
    </row>
    <row r="73" spans="1:13" ht="19.5" hidden="1" customHeight="1" x14ac:dyDescent="0.35">
      <c r="A73" s="17">
        <v>69</v>
      </c>
      <c r="B73" s="83" t="s">
        <v>67</v>
      </c>
      <c r="C73" s="95" t="s">
        <v>215</v>
      </c>
      <c r="D73" s="110">
        <v>44247</v>
      </c>
      <c r="E73" s="27" t="s">
        <v>270</v>
      </c>
      <c r="F73" s="27" t="s">
        <v>28</v>
      </c>
      <c r="G73" s="27" t="s">
        <v>271</v>
      </c>
      <c r="H73" s="17" t="s">
        <v>230</v>
      </c>
      <c r="I73" s="27" t="s">
        <v>221</v>
      </c>
      <c r="J73" s="27">
        <v>19.149999999999999</v>
      </c>
      <c r="K73" s="27">
        <v>1400</v>
      </c>
      <c r="L73" s="27">
        <f t="shared" si="3"/>
        <v>26809.999999999996</v>
      </c>
      <c r="M73" s="106"/>
    </row>
    <row r="74" spans="1:13" ht="19.5" hidden="1" customHeight="1" x14ac:dyDescent="0.35">
      <c r="A74" s="17">
        <v>70</v>
      </c>
      <c r="B74" s="83" t="s">
        <v>67</v>
      </c>
      <c r="C74" s="95" t="s">
        <v>215</v>
      </c>
      <c r="D74" s="110">
        <v>44247</v>
      </c>
      <c r="E74" s="27" t="s">
        <v>272</v>
      </c>
      <c r="F74" s="27" t="s">
        <v>28</v>
      </c>
      <c r="G74" s="27" t="s">
        <v>273</v>
      </c>
      <c r="H74" s="17" t="s">
        <v>230</v>
      </c>
      <c r="I74" s="27" t="s">
        <v>221</v>
      </c>
      <c r="J74" s="27">
        <v>33.72</v>
      </c>
      <c r="K74" s="27">
        <v>1400</v>
      </c>
      <c r="L74" s="27">
        <f t="shared" si="3"/>
        <v>47208</v>
      </c>
      <c r="M74" s="106"/>
    </row>
    <row r="75" spans="1:13" ht="19.5" hidden="1" customHeight="1" x14ac:dyDescent="0.35">
      <c r="A75" s="17">
        <v>71</v>
      </c>
      <c r="B75" s="83" t="s">
        <v>67</v>
      </c>
      <c r="C75" s="95" t="s">
        <v>215</v>
      </c>
      <c r="D75" s="110">
        <v>44247</v>
      </c>
      <c r="E75" s="27" t="s">
        <v>274</v>
      </c>
      <c r="F75" s="27" t="s">
        <v>28</v>
      </c>
      <c r="G75" s="27" t="s">
        <v>273</v>
      </c>
      <c r="H75" s="17" t="s">
        <v>230</v>
      </c>
      <c r="I75" s="27" t="s">
        <v>221</v>
      </c>
      <c r="J75" s="27">
        <v>13.28</v>
      </c>
      <c r="K75" s="27">
        <v>1400</v>
      </c>
      <c r="L75" s="27">
        <f t="shared" si="3"/>
        <v>18592</v>
      </c>
      <c r="M75" s="106"/>
    </row>
    <row r="76" spans="1:13" ht="19.5" hidden="1" customHeight="1" x14ac:dyDescent="0.35">
      <c r="A76" s="17">
        <v>72</v>
      </c>
      <c r="B76" s="83" t="s">
        <v>67</v>
      </c>
      <c r="C76" s="95" t="s">
        <v>215</v>
      </c>
      <c r="D76" s="110">
        <v>44247</v>
      </c>
      <c r="E76" s="27" t="s">
        <v>275</v>
      </c>
      <c r="F76" s="27" t="s">
        <v>28</v>
      </c>
      <c r="G76" s="27" t="s">
        <v>273</v>
      </c>
      <c r="H76" s="17" t="s">
        <v>230</v>
      </c>
      <c r="I76" s="27" t="s">
        <v>221</v>
      </c>
      <c r="J76" s="27">
        <v>32.880000000000003</v>
      </c>
      <c r="K76" s="27">
        <v>1400</v>
      </c>
      <c r="L76" s="27">
        <f t="shared" si="3"/>
        <v>46032</v>
      </c>
      <c r="M76" s="106"/>
    </row>
    <row r="77" spans="1:13" ht="19.5" hidden="1" customHeight="1" x14ac:dyDescent="0.35">
      <c r="A77" s="17">
        <v>73</v>
      </c>
      <c r="B77" s="83" t="s">
        <v>67</v>
      </c>
      <c r="C77" s="95" t="s">
        <v>215</v>
      </c>
      <c r="D77" s="110">
        <v>44247</v>
      </c>
      <c r="E77" s="27" t="s">
        <v>276</v>
      </c>
      <c r="F77" s="27" t="s">
        <v>21</v>
      </c>
      <c r="G77" s="27" t="s">
        <v>273</v>
      </c>
      <c r="H77" s="17" t="s">
        <v>230</v>
      </c>
      <c r="I77" s="27" t="s">
        <v>221</v>
      </c>
      <c r="J77" s="27">
        <v>18.73</v>
      </c>
      <c r="K77" s="27">
        <v>1400</v>
      </c>
      <c r="L77" s="27">
        <f t="shared" si="3"/>
        <v>26222</v>
      </c>
      <c r="M77" s="106"/>
    </row>
    <row r="78" spans="1:13" ht="19.5" hidden="1" customHeight="1" x14ac:dyDescent="0.35">
      <c r="A78" s="17">
        <v>74</v>
      </c>
      <c r="B78" s="83" t="s">
        <v>67</v>
      </c>
      <c r="C78" s="95" t="s">
        <v>215</v>
      </c>
      <c r="D78" s="110">
        <v>44247</v>
      </c>
      <c r="E78" s="27" t="s">
        <v>277</v>
      </c>
      <c r="F78" s="27" t="s">
        <v>28</v>
      </c>
      <c r="G78" s="27" t="s">
        <v>273</v>
      </c>
      <c r="H78" s="17" t="s">
        <v>230</v>
      </c>
      <c r="I78" s="27" t="s">
        <v>221</v>
      </c>
      <c r="J78" s="27">
        <v>21.35</v>
      </c>
      <c r="K78" s="27">
        <v>1400</v>
      </c>
      <c r="L78" s="27">
        <f t="shared" si="3"/>
        <v>29890.000000000004</v>
      </c>
      <c r="M78" s="106"/>
    </row>
    <row r="79" spans="1:13" ht="19.5" hidden="1" customHeight="1" x14ac:dyDescent="0.35">
      <c r="A79" s="17">
        <v>75</v>
      </c>
      <c r="B79" s="83" t="s">
        <v>67</v>
      </c>
      <c r="C79" s="95" t="s">
        <v>215</v>
      </c>
      <c r="D79" s="110">
        <v>44247</v>
      </c>
      <c r="E79" s="27" t="s">
        <v>278</v>
      </c>
      <c r="F79" s="27" t="s">
        <v>28</v>
      </c>
      <c r="G79" s="27" t="s">
        <v>273</v>
      </c>
      <c r="H79" s="17" t="s">
        <v>230</v>
      </c>
      <c r="I79" s="27" t="s">
        <v>221</v>
      </c>
      <c r="J79" s="27">
        <v>6.64</v>
      </c>
      <c r="K79" s="27">
        <v>1400</v>
      </c>
      <c r="L79" s="27">
        <f t="shared" si="3"/>
        <v>9296</v>
      </c>
      <c r="M79" s="106"/>
    </row>
    <row r="80" spans="1:13" ht="19.5" hidden="1" customHeight="1" x14ac:dyDescent="0.35">
      <c r="A80" s="17">
        <v>76</v>
      </c>
      <c r="B80" s="83" t="s">
        <v>67</v>
      </c>
      <c r="C80" s="95" t="s">
        <v>215</v>
      </c>
      <c r="D80" s="110">
        <v>44247</v>
      </c>
      <c r="E80" s="27" t="s">
        <v>279</v>
      </c>
      <c r="F80" s="27" t="s">
        <v>21</v>
      </c>
      <c r="G80" s="27" t="s">
        <v>273</v>
      </c>
      <c r="H80" s="17" t="s">
        <v>230</v>
      </c>
      <c r="I80" s="27" t="s">
        <v>221</v>
      </c>
      <c r="J80" s="27">
        <v>10.99</v>
      </c>
      <c r="K80" s="27">
        <v>1400</v>
      </c>
      <c r="L80" s="27">
        <f t="shared" si="3"/>
        <v>15386</v>
      </c>
      <c r="M80" s="106"/>
    </row>
    <row r="81" spans="1:13" ht="19.5" hidden="1" customHeight="1" x14ac:dyDescent="0.35">
      <c r="A81" s="17">
        <v>77</v>
      </c>
      <c r="B81" s="83" t="s">
        <v>67</v>
      </c>
      <c r="C81" s="95" t="s">
        <v>215</v>
      </c>
      <c r="D81" s="110">
        <v>44247</v>
      </c>
      <c r="E81" s="27" t="s">
        <v>280</v>
      </c>
      <c r="F81" s="27" t="s">
        <v>28</v>
      </c>
      <c r="G81" s="27" t="s">
        <v>281</v>
      </c>
      <c r="H81" s="17" t="s">
        <v>230</v>
      </c>
      <c r="I81" s="27" t="s">
        <v>221</v>
      </c>
      <c r="J81" s="27">
        <v>21.72</v>
      </c>
      <c r="K81" s="27">
        <v>1400</v>
      </c>
      <c r="L81" s="27">
        <f t="shared" si="3"/>
        <v>30408</v>
      </c>
      <c r="M81" s="106"/>
    </row>
    <row r="82" spans="1:13" ht="19.5" hidden="1" customHeight="1" x14ac:dyDescent="0.35">
      <c r="A82" s="17">
        <v>78</v>
      </c>
      <c r="B82" s="83" t="s">
        <v>67</v>
      </c>
      <c r="C82" s="95" t="s">
        <v>215</v>
      </c>
      <c r="D82" s="110">
        <v>44247</v>
      </c>
      <c r="E82" s="17" t="s">
        <v>282</v>
      </c>
      <c r="F82" s="27" t="s">
        <v>28</v>
      </c>
      <c r="G82" s="17" t="s">
        <v>281</v>
      </c>
      <c r="H82" s="17" t="s">
        <v>230</v>
      </c>
      <c r="I82" s="27" t="s">
        <v>221</v>
      </c>
      <c r="J82" s="27">
        <v>34.979999999999997</v>
      </c>
      <c r="K82" s="27">
        <v>1400</v>
      </c>
      <c r="L82" s="27">
        <f t="shared" si="3"/>
        <v>48971.999999999993</v>
      </c>
      <c r="M82" s="106"/>
    </row>
    <row r="83" spans="1:13" ht="19.5" hidden="1" customHeight="1" x14ac:dyDescent="0.35">
      <c r="A83" s="17">
        <v>79</v>
      </c>
      <c r="B83" s="83" t="s">
        <v>67</v>
      </c>
      <c r="C83" s="95" t="s">
        <v>215</v>
      </c>
      <c r="D83" s="110">
        <v>44247</v>
      </c>
      <c r="E83" s="17" t="s">
        <v>283</v>
      </c>
      <c r="F83" s="27" t="s">
        <v>28</v>
      </c>
      <c r="G83" s="17" t="s">
        <v>281</v>
      </c>
      <c r="H83" s="17" t="s">
        <v>230</v>
      </c>
      <c r="I83" s="27" t="s">
        <v>221</v>
      </c>
      <c r="J83" s="27">
        <v>18.16</v>
      </c>
      <c r="K83" s="27">
        <v>1400</v>
      </c>
      <c r="L83" s="27">
        <f t="shared" si="3"/>
        <v>25424</v>
      </c>
      <c r="M83" s="106"/>
    </row>
    <row r="84" spans="1:13" ht="19.5" hidden="1" customHeight="1" x14ac:dyDescent="0.35">
      <c r="A84" s="17">
        <v>80</v>
      </c>
      <c r="B84" s="83" t="s">
        <v>67</v>
      </c>
      <c r="C84" s="95" t="s">
        <v>215</v>
      </c>
      <c r="D84" s="110">
        <v>44247</v>
      </c>
      <c r="E84" s="17" t="s">
        <v>284</v>
      </c>
      <c r="F84" s="27" t="s">
        <v>28</v>
      </c>
      <c r="G84" s="17" t="s">
        <v>281</v>
      </c>
      <c r="H84" s="17" t="s">
        <v>230</v>
      </c>
      <c r="I84" s="27" t="s">
        <v>221</v>
      </c>
      <c r="J84" s="27">
        <v>27.74</v>
      </c>
      <c r="K84" s="27">
        <v>1400</v>
      </c>
      <c r="L84" s="27">
        <f t="shared" si="3"/>
        <v>38836</v>
      </c>
      <c r="M84" s="106"/>
    </row>
    <row r="85" spans="1:13" ht="19.5" hidden="1" customHeight="1" x14ac:dyDescent="0.35">
      <c r="A85" s="17">
        <v>81</v>
      </c>
      <c r="B85" s="83" t="s">
        <v>67</v>
      </c>
      <c r="C85" s="95" t="s">
        <v>215</v>
      </c>
      <c r="D85" s="110">
        <v>44247</v>
      </c>
      <c r="E85" s="17" t="s">
        <v>285</v>
      </c>
      <c r="F85" s="27" t="s">
        <v>28</v>
      </c>
      <c r="G85" s="17" t="s">
        <v>281</v>
      </c>
      <c r="H85" s="17" t="s">
        <v>230</v>
      </c>
      <c r="I85" s="27" t="s">
        <v>221</v>
      </c>
      <c r="J85" s="27">
        <v>25.46</v>
      </c>
      <c r="K85" s="27">
        <v>1400</v>
      </c>
      <c r="L85" s="27">
        <f t="shared" si="3"/>
        <v>35644</v>
      </c>
      <c r="M85" s="106"/>
    </row>
    <row r="86" spans="1:13" ht="19.5" hidden="1" customHeight="1" x14ac:dyDescent="0.35">
      <c r="A86" s="17">
        <v>82</v>
      </c>
      <c r="B86" s="83" t="s">
        <v>67</v>
      </c>
      <c r="C86" s="95" t="s">
        <v>215</v>
      </c>
      <c r="D86" s="110">
        <v>44247</v>
      </c>
      <c r="E86" s="17" t="s">
        <v>286</v>
      </c>
      <c r="F86" s="27" t="s">
        <v>28</v>
      </c>
      <c r="G86" s="17" t="s">
        <v>281</v>
      </c>
      <c r="H86" s="17" t="s">
        <v>230</v>
      </c>
      <c r="I86" s="27" t="s">
        <v>221</v>
      </c>
      <c r="J86" s="27">
        <v>3.31</v>
      </c>
      <c r="K86" s="27">
        <v>1400</v>
      </c>
      <c r="L86" s="27">
        <f t="shared" si="3"/>
        <v>4634</v>
      </c>
      <c r="M86" s="106"/>
    </row>
    <row r="87" spans="1:13" ht="19.5" hidden="1" customHeight="1" x14ac:dyDescent="0.35">
      <c r="A87" s="17">
        <v>83</v>
      </c>
      <c r="B87" s="83" t="s">
        <v>67</v>
      </c>
      <c r="C87" s="95" t="s">
        <v>215</v>
      </c>
      <c r="D87" s="110">
        <v>44247</v>
      </c>
      <c r="E87" s="17" t="s">
        <v>287</v>
      </c>
      <c r="F87" s="27" t="s">
        <v>28</v>
      </c>
      <c r="G87" s="17" t="s">
        <v>229</v>
      </c>
      <c r="H87" s="17" t="s">
        <v>230</v>
      </c>
      <c r="I87" s="27" t="s">
        <v>221</v>
      </c>
      <c r="J87" s="27">
        <v>20.71</v>
      </c>
      <c r="K87" s="27">
        <v>1400</v>
      </c>
      <c r="L87" s="27">
        <f t="shared" si="3"/>
        <v>28994</v>
      </c>
      <c r="M87" s="106"/>
    </row>
    <row r="88" spans="1:13" ht="19.5" hidden="1" customHeight="1" x14ac:dyDescent="0.35">
      <c r="A88" s="17">
        <v>84</v>
      </c>
      <c r="B88" s="83" t="s">
        <v>67</v>
      </c>
      <c r="C88" s="95" t="s">
        <v>215</v>
      </c>
      <c r="D88" s="110">
        <v>44247</v>
      </c>
      <c r="E88" s="17" t="s">
        <v>288</v>
      </c>
      <c r="F88" s="27" t="s">
        <v>28</v>
      </c>
      <c r="G88" s="17" t="s">
        <v>289</v>
      </c>
      <c r="H88" s="17" t="s">
        <v>230</v>
      </c>
      <c r="I88" s="27" t="s">
        <v>221</v>
      </c>
      <c r="J88" s="27">
        <v>57</v>
      </c>
      <c r="K88" s="27">
        <v>1400</v>
      </c>
      <c r="L88" s="27">
        <f t="shared" si="3"/>
        <v>79800</v>
      </c>
      <c r="M88" s="106"/>
    </row>
    <row r="89" spans="1:13" ht="19.5" hidden="1" customHeight="1" x14ac:dyDescent="0.35">
      <c r="A89" s="17">
        <v>85</v>
      </c>
      <c r="B89" s="83" t="s">
        <v>67</v>
      </c>
      <c r="C89" s="95" t="s">
        <v>215</v>
      </c>
      <c r="D89" s="110">
        <v>44247</v>
      </c>
      <c r="E89" s="17" t="s">
        <v>290</v>
      </c>
      <c r="F89" s="27" t="s">
        <v>28</v>
      </c>
      <c r="G89" s="17" t="s">
        <v>244</v>
      </c>
      <c r="H89" s="17" t="s">
        <v>230</v>
      </c>
      <c r="I89" s="27" t="s">
        <v>221</v>
      </c>
      <c r="J89" s="27">
        <v>28</v>
      </c>
      <c r="K89" s="27">
        <v>1400</v>
      </c>
      <c r="L89" s="27">
        <f t="shared" si="3"/>
        <v>39200</v>
      </c>
      <c r="M89" s="106"/>
    </row>
    <row r="90" spans="1:13" ht="19.5" hidden="1" customHeight="1" x14ac:dyDescent="0.35">
      <c r="A90" s="17">
        <v>86</v>
      </c>
      <c r="B90" s="83" t="s">
        <v>67</v>
      </c>
      <c r="C90" s="95" t="s">
        <v>215</v>
      </c>
      <c r="D90" s="110">
        <v>44247</v>
      </c>
      <c r="E90" s="17" t="s">
        <v>291</v>
      </c>
      <c r="F90" s="27" t="s">
        <v>28</v>
      </c>
      <c r="G90" s="17" t="s">
        <v>292</v>
      </c>
      <c r="H90" s="17" t="s">
        <v>230</v>
      </c>
      <c r="I90" s="27" t="s">
        <v>221</v>
      </c>
      <c r="J90" s="27">
        <v>115</v>
      </c>
      <c r="K90" s="27">
        <v>1400</v>
      </c>
      <c r="L90" s="27">
        <f t="shared" si="3"/>
        <v>161000</v>
      </c>
      <c r="M90" s="106"/>
    </row>
    <row r="91" spans="1:13" ht="19.5" hidden="1" customHeight="1" x14ac:dyDescent="0.35">
      <c r="A91" s="17">
        <v>87</v>
      </c>
      <c r="B91" s="83" t="s">
        <v>67</v>
      </c>
      <c r="C91" s="95" t="s">
        <v>215</v>
      </c>
      <c r="D91" s="110">
        <v>44247</v>
      </c>
      <c r="E91" s="17" t="s">
        <v>293</v>
      </c>
      <c r="F91" s="27" t="s">
        <v>28</v>
      </c>
      <c r="G91" s="17" t="s">
        <v>294</v>
      </c>
      <c r="H91" s="17" t="s">
        <v>230</v>
      </c>
      <c r="I91" s="27" t="s">
        <v>221</v>
      </c>
      <c r="J91" s="27">
        <v>13</v>
      </c>
      <c r="K91" s="27">
        <v>1400</v>
      </c>
      <c r="L91" s="27">
        <f t="shared" si="3"/>
        <v>18200</v>
      </c>
      <c r="M91" s="106"/>
    </row>
    <row r="92" spans="1:13" ht="19.5" hidden="1" customHeight="1" x14ac:dyDescent="0.35">
      <c r="A92" s="17">
        <v>88</v>
      </c>
      <c r="B92" s="83" t="s">
        <v>67</v>
      </c>
      <c r="C92" s="95" t="s">
        <v>215</v>
      </c>
      <c r="D92" s="110">
        <v>44247</v>
      </c>
      <c r="E92" s="17" t="s">
        <v>295</v>
      </c>
      <c r="F92" s="27" t="s">
        <v>28</v>
      </c>
      <c r="G92" s="17" t="s">
        <v>281</v>
      </c>
      <c r="H92" s="17" t="s">
        <v>230</v>
      </c>
      <c r="I92" s="27" t="s">
        <v>221</v>
      </c>
      <c r="J92" s="27">
        <v>75</v>
      </c>
      <c r="K92" s="27">
        <v>1400</v>
      </c>
      <c r="L92" s="27">
        <f t="shared" si="3"/>
        <v>105000</v>
      </c>
      <c r="M92" s="106"/>
    </row>
    <row r="93" spans="1:13" ht="19.5" hidden="1" customHeight="1" x14ac:dyDescent="0.35">
      <c r="A93" s="17">
        <v>89</v>
      </c>
      <c r="B93" s="83" t="s">
        <v>67</v>
      </c>
      <c r="C93" s="95" t="s">
        <v>215</v>
      </c>
      <c r="D93" s="110">
        <v>44247</v>
      </c>
      <c r="E93" s="17" t="s">
        <v>296</v>
      </c>
      <c r="F93" s="27" t="s">
        <v>28</v>
      </c>
      <c r="G93" s="17" t="s">
        <v>229</v>
      </c>
      <c r="H93" s="17" t="s">
        <v>230</v>
      </c>
      <c r="I93" s="27" t="s">
        <v>221</v>
      </c>
      <c r="J93" s="27">
        <v>68</v>
      </c>
      <c r="K93" s="27">
        <v>1400</v>
      </c>
      <c r="L93" s="27">
        <f t="shared" si="3"/>
        <v>95200</v>
      </c>
      <c r="M93" s="106"/>
    </row>
    <row r="94" spans="1:13" ht="19.5" hidden="1" customHeight="1" x14ac:dyDescent="0.35">
      <c r="A94" s="17">
        <v>90</v>
      </c>
      <c r="B94" s="83" t="s">
        <v>67</v>
      </c>
      <c r="C94" s="95" t="s">
        <v>215</v>
      </c>
      <c r="D94" s="110">
        <v>44247</v>
      </c>
      <c r="E94" s="17" t="s">
        <v>297</v>
      </c>
      <c r="F94" s="27" t="s">
        <v>28</v>
      </c>
      <c r="G94" s="17" t="s">
        <v>236</v>
      </c>
      <c r="H94" s="17" t="s">
        <v>230</v>
      </c>
      <c r="I94" s="27" t="s">
        <v>221</v>
      </c>
      <c r="J94" s="27">
        <v>9</v>
      </c>
      <c r="K94" s="27">
        <v>1400</v>
      </c>
      <c r="L94" s="27">
        <f t="shared" si="3"/>
        <v>12600</v>
      </c>
      <c r="M94" s="106"/>
    </row>
    <row r="95" spans="1:13" ht="19.5" hidden="1" customHeight="1" x14ac:dyDescent="0.35">
      <c r="A95" s="17">
        <v>91</v>
      </c>
      <c r="B95" s="83" t="s">
        <v>67</v>
      </c>
      <c r="C95" s="95" t="s">
        <v>215</v>
      </c>
      <c r="D95" s="110">
        <v>44247</v>
      </c>
      <c r="E95" s="17" t="s">
        <v>298</v>
      </c>
      <c r="F95" s="17" t="s">
        <v>21</v>
      </c>
      <c r="G95" s="17" t="s">
        <v>299</v>
      </c>
      <c r="H95" s="17" t="s">
        <v>230</v>
      </c>
      <c r="I95" s="27" t="s">
        <v>221</v>
      </c>
      <c r="J95" s="27">
        <v>46</v>
      </c>
      <c r="K95" s="27">
        <v>1400</v>
      </c>
      <c r="L95" s="27">
        <f t="shared" si="3"/>
        <v>64400</v>
      </c>
      <c r="M95" s="106"/>
    </row>
    <row r="96" spans="1:13" ht="19.5" hidden="1" customHeight="1" x14ac:dyDescent="0.35">
      <c r="A96" s="17">
        <v>92</v>
      </c>
      <c r="B96" s="83" t="s">
        <v>67</v>
      </c>
      <c r="C96" s="95" t="s">
        <v>215</v>
      </c>
      <c r="D96" s="110">
        <v>44247</v>
      </c>
      <c r="E96" s="17" t="s">
        <v>300</v>
      </c>
      <c r="F96" s="17" t="s">
        <v>28</v>
      </c>
      <c r="G96" s="17" t="s">
        <v>301</v>
      </c>
      <c r="H96" s="17" t="s">
        <v>230</v>
      </c>
      <c r="I96" s="27" t="s">
        <v>221</v>
      </c>
      <c r="J96" s="27">
        <v>31</v>
      </c>
      <c r="K96" s="27">
        <v>1400</v>
      </c>
      <c r="L96" s="27">
        <f t="shared" si="3"/>
        <v>43400</v>
      </c>
      <c r="M96" s="106"/>
    </row>
    <row r="97" spans="1:13" ht="19.5" hidden="1" customHeight="1" x14ac:dyDescent="0.35">
      <c r="A97" s="17">
        <v>93</v>
      </c>
      <c r="B97" s="83" t="s">
        <v>67</v>
      </c>
      <c r="C97" s="95" t="s">
        <v>215</v>
      </c>
      <c r="D97" s="110">
        <v>44247</v>
      </c>
      <c r="E97" s="17" t="s">
        <v>302</v>
      </c>
      <c r="F97" s="17" t="s">
        <v>28</v>
      </c>
      <c r="G97" s="17" t="s">
        <v>250</v>
      </c>
      <c r="H97" s="17" t="s">
        <v>230</v>
      </c>
      <c r="I97" s="27" t="s">
        <v>221</v>
      </c>
      <c r="J97" s="27">
        <v>30</v>
      </c>
      <c r="K97" s="27">
        <v>1400</v>
      </c>
      <c r="L97" s="27">
        <f t="shared" si="3"/>
        <v>42000</v>
      </c>
      <c r="M97" s="106"/>
    </row>
    <row r="98" spans="1:13" ht="19.5" hidden="1" customHeight="1" x14ac:dyDescent="0.35">
      <c r="A98" s="17">
        <v>94</v>
      </c>
      <c r="B98" s="83" t="s">
        <v>67</v>
      </c>
      <c r="C98" s="95" t="s">
        <v>215</v>
      </c>
      <c r="D98" s="110">
        <v>44247</v>
      </c>
      <c r="E98" s="17" t="s">
        <v>303</v>
      </c>
      <c r="F98" s="17" t="s">
        <v>28</v>
      </c>
      <c r="G98" s="17" t="s">
        <v>248</v>
      </c>
      <c r="H98" s="17" t="s">
        <v>230</v>
      </c>
      <c r="I98" s="27" t="s">
        <v>221</v>
      </c>
      <c r="J98" s="27">
        <v>18</v>
      </c>
      <c r="K98" s="27">
        <v>1400</v>
      </c>
      <c r="L98" s="27">
        <f t="shared" si="3"/>
        <v>25200</v>
      </c>
      <c r="M98" s="106"/>
    </row>
    <row r="99" spans="1:13" ht="19.5" hidden="1" customHeight="1" x14ac:dyDescent="0.35">
      <c r="A99" s="17">
        <v>95</v>
      </c>
      <c r="B99" s="83" t="s">
        <v>67</v>
      </c>
      <c r="C99" s="95" t="s">
        <v>215</v>
      </c>
      <c r="D99" s="110">
        <v>44247</v>
      </c>
      <c r="E99" s="17" t="s">
        <v>304</v>
      </c>
      <c r="F99" s="17" t="s">
        <v>28</v>
      </c>
      <c r="G99" s="17" t="s">
        <v>255</v>
      </c>
      <c r="H99" s="17" t="s">
        <v>230</v>
      </c>
      <c r="I99" s="27" t="s">
        <v>221</v>
      </c>
      <c r="J99" s="27">
        <v>82</v>
      </c>
      <c r="K99" s="27">
        <v>1400</v>
      </c>
      <c r="L99" s="27">
        <f t="shared" si="3"/>
        <v>114800</v>
      </c>
      <c r="M99" s="106"/>
    </row>
    <row r="100" spans="1:13" ht="19.5" hidden="1" customHeight="1" x14ac:dyDescent="0.35">
      <c r="A100" s="17">
        <v>96</v>
      </c>
      <c r="B100" s="83" t="s">
        <v>67</v>
      </c>
      <c r="C100" s="95" t="s">
        <v>215</v>
      </c>
      <c r="D100" s="110">
        <v>44247</v>
      </c>
      <c r="E100" s="17" t="s">
        <v>305</v>
      </c>
      <c r="F100" s="17" t="s">
        <v>28</v>
      </c>
      <c r="G100" s="17" t="s">
        <v>306</v>
      </c>
      <c r="H100" s="17" t="s">
        <v>230</v>
      </c>
      <c r="I100" s="27" t="s">
        <v>221</v>
      </c>
      <c r="J100" s="27">
        <v>56</v>
      </c>
      <c r="K100" s="27">
        <v>1400</v>
      </c>
      <c r="L100" s="27">
        <f t="shared" si="3"/>
        <v>78400</v>
      </c>
      <c r="M100" s="106"/>
    </row>
    <row r="101" spans="1:13" ht="19.5" hidden="1" customHeight="1" x14ac:dyDescent="0.35">
      <c r="A101" s="17">
        <v>97</v>
      </c>
      <c r="B101" s="83" t="s">
        <v>67</v>
      </c>
      <c r="C101" s="95" t="s">
        <v>215</v>
      </c>
      <c r="D101" s="110">
        <v>44247</v>
      </c>
      <c r="E101" s="17" t="s">
        <v>307</v>
      </c>
      <c r="F101" s="17" t="s">
        <v>28</v>
      </c>
      <c r="G101" s="17" t="s">
        <v>308</v>
      </c>
      <c r="H101" s="17" t="s">
        <v>230</v>
      </c>
      <c r="I101" s="27" t="s">
        <v>221</v>
      </c>
      <c r="J101" s="27">
        <v>91</v>
      </c>
      <c r="K101" s="27">
        <v>1400</v>
      </c>
      <c r="L101" s="27">
        <f t="shared" si="3"/>
        <v>127400</v>
      </c>
      <c r="M101" s="106"/>
    </row>
    <row r="102" spans="1:13" ht="19.5" hidden="1" customHeight="1" x14ac:dyDescent="0.35">
      <c r="A102" s="17">
        <v>98</v>
      </c>
      <c r="B102" s="83" t="s">
        <v>67</v>
      </c>
      <c r="C102" s="95" t="s">
        <v>215</v>
      </c>
      <c r="D102" s="110">
        <v>44247</v>
      </c>
      <c r="E102" s="17" t="s">
        <v>309</v>
      </c>
      <c r="F102" s="17" t="s">
        <v>28</v>
      </c>
      <c r="G102" s="17" t="s">
        <v>308</v>
      </c>
      <c r="H102" s="17" t="s">
        <v>230</v>
      </c>
      <c r="I102" s="27" t="s">
        <v>221</v>
      </c>
      <c r="J102" s="27">
        <v>5.69</v>
      </c>
      <c r="K102" s="27">
        <v>1400</v>
      </c>
      <c r="L102" s="27">
        <f t="shared" si="3"/>
        <v>7966.0000000000009</v>
      </c>
      <c r="M102" s="106"/>
    </row>
    <row r="103" spans="1:13" ht="19.5" hidden="1" customHeight="1" x14ac:dyDescent="0.35">
      <c r="A103" s="17">
        <v>99</v>
      </c>
      <c r="B103" s="83" t="s">
        <v>67</v>
      </c>
      <c r="C103" s="95" t="s">
        <v>215</v>
      </c>
      <c r="D103" s="110">
        <v>44247</v>
      </c>
      <c r="E103" s="17" t="s">
        <v>310</v>
      </c>
      <c r="F103" s="17" t="s">
        <v>28</v>
      </c>
      <c r="G103" s="17" t="s">
        <v>308</v>
      </c>
      <c r="H103" s="17" t="s">
        <v>230</v>
      </c>
      <c r="I103" s="27" t="s">
        <v>221</v>
      </c>
      <c r="J103" s="27">
        <v>8</v>
      </c>
      <c r="K103" s="27">
        <v>1400</v>
      </c>
      <c r="L103" s="27">
        <f t="shared" si="3"/>
        <v>11200</v>
      </c>
      <c r="M103" s="106"/>
    </row>
    <row r="104" spans="1:13" ht="19.5" hidden="1" customHeight="1" x14ac:dyDescent="0.35">
      <c r="A104" s="17">
        <v>100</v>
      </c>
      <c r="B104" s="83" t="s">
        <v>67</v>
      </c>
      <c r="C104" s="95" t="s">
        <v>215</v>
      </c>
      <c r="D104" s="110">
        <v>44247</v>
      </c>
      <c r="E104" s="17" t="s">
        <v>311</v>
      </c>
      <c r="F104" s="17" t="s">
        <v>21</v>
      </c>
      <c r="G104" s="17" t="s">
        <v>308</v>
      </c>
      <c r="H104" s="17" t="s">
        <v>230</v>
      </c>
      <c r="I104" s="27" t="s">
        <v>221</v>
      </c>
      <c r="J104" s="27">
        <v>4.66</v>
      </c>
      <c r="K104" s="27">
        <v>1400</v>
      </c>
      <c r="L104" s="27">
        <f t="shared" ref="L104:L106" si="4">J104*K104</f>
        <v>6524</v>
      </c>
      <c r="M104" s="106"/>
    </row>
    <row r="105" spans="1:13" ht="19.5" hidden="1" customHeight="1" x14ac:dyDescent="0.35">
      <c r="A105" s="17">
        <v>101</v>
      </c>
      <c r="B105" s="83" t="s">
        <v>67</v>
      </c>
      <c r="C105" s="95" t="s">
        <v>215</v>
      </c>
      <c r="D105" s="110">
        <v>44247</v>
      </c>
      <c r="E105" s="17" t="s">
        <v>214</v>
      </c>
      <c r="F105" s="17" t="s">
        <v>28</v>
      </c>
      <c r="G105" s="17" t="s">
        <v>219</v>
      </c>
      <c r="H105" s="17" t="s">
        <v>220</v>
      </c>
      <c r="I105" s="27" t="s">
        <v>221</v>
      </c>
      <c r="J105" s="27">
        <v>250</v>
      </c>
      <c r="K105" s="27">
        <v>1600</v>
      </c>
      <c r="L105" s="27">
        <f t="shared" si="4"/>
        <v>400000</v>
      </c>
      <c r="M105" s="106"/>
    </row>
    <row r="106" spans="1:13" ht="19.5" hidden="1" customHeight="1" x14ac:dyDescent="0.35">
      <c r="A106" s="17">
        <v>102</v>
      </c>
      <c r="B106" s="83" t="s">
        <v>67</v>
      </c>
      <c r="C106" s="95" t="s">
        <v>215</v>
      </c>
      <c r="D106" s="110">
        <v>44275</v>
      </c>
      <c r="E106" s="17" t="s">
        <v>214</v>
      </c>
      <c r="F106" s="17" t="s">
        <v>28</v>
      </c>
      <c r="G106" s="17" t="s">
        <v>312</v>
      </c>
      <c r="H106" s="17" t="s">
        <v>220</v>
      </c>
      <c r="I106" s="27" t="s">
        <v>221</v>
      </c>
      <c r="J106" s="27">
        <v>250</v>
      </c>
      <c r="K106" s="27">
        <v>1600</v>
      </c>
      <c r="L106" s="27">
        <f t="shared" si="4"/>
        <v>400000</v>
      </c>
      <c r="M106" s="106"/>
    </row>
    <row r="107" spans="1:13" ht="19.5" customHeight="1" x14ac:dyDescent="0.35">
      <c r="A107" s="17">
        <v>103</v>
      </c>
      <c r="B107" s="76" t="s">
        <v>67</v>
      </c>
      <c r="C107" s="115" t="s">
        <v>370</v>
      </c>
      <c r="D107" s="113">
        <v>44185</v>
      </c>
      <c r="E107" s="114" t="s">
        <v>313</v>
      </c>
      <c r="F107" s="17" t="s">
        <v>28</v>
      </c>
      <c r="G107" s="17" t="s">
        <v>314</v>
      </c>
      <c r="H107" s="27" t="s">
        <v>230</v>
      </c>
      <c r="I107" s="27" t="s">
        <v>221</v>
      </c>
      <c r="J107" s="27">
        <v>83.58</v>
      </c>
      <c r="K107" s="27">
        <v>1400</v>
      </c>
      <c r="L107" s="27">
        <f>J107*K107</f>
        <v>117012</v>
      </c>
      <c r="M107" s="17"/>
    </row>
    <row r="108" spans="1:13" ht="19.5" customHeight="1" x14ac:dyDescent="0.35">
      <c r="A108" s="17">
        <v>104</v>
      </c>
      <c r="B108" s="76" t="s">
        <v>67</v>
      </c>
      <c r="C108" s="115" t="s">
        <v>370</v>
      </c>
      <c r="D108" s="113">
        <v>44185</v>
      </c>
      <c r="E108" s="114" t="s">
        <v>315</v>
      </c>
      <c r="F108" s="17" t="s">
        <v>28</v>
      </c>
      <c r="G108" s="17" t="s">
        <v>273</v>
      </c>
      <c r="H108" s="27" t="s">
        <v>230</v>
      </c>
      <c r="I108" s="27" t="s">
        <v>221</v>
      </c>
      <c r="J108" s="27">
        <v>27.94</v>
      </c>
      <c r="K108" s="27">
        <v>1400</v>
      </c>
      <c r="L108" s="27">
        <f t="shared" ref="L108:L171" si="5">J108*K108</f>
        <v>39116</v>
      </c>
      <c r="M108" s="17"/>
    </row>
    <row r="109" spans="1:13" ht="19.5" customHeight="1" x14ac:dyDescent="0.35">
      <c r="A109" s="17">
        <v>105</v>
      </c>
      <c r="B109" s="76" t="s">
        <v>67</v>
      </c>
      <c r="C109" s="115" t="s">
        <v>370</v>
      </c>
      <c r="D109" s="113">
        <v>44185</v>
      </c>
      <c r="E109" s="114" t="s">
        <v>316</v>
      </c>
      <c r="F109" s="17" t="s">
        <v>28</v>
      </c>
      <c r="G109" s="17" t="s">
        <v>312</v>
      </c>
      <c r="H109" s="27" t="s">
        <v>230</v>
      </c>
      <c r="I109" s="27" t="s">
        <v>221</v>
      </c>
      <c r="J109" s="27">
        <v>618.98</v>
      </c>
      <c r="K109" s="27">
        <v>1400</v>
      </c>
      <c r="L109" s="27">
        <f t="shared" si="5"/>
        <v>866572</v>
      </c>
      <c r="M109" s="17"/>
    </row>
    <row r="110" spans="1:13" ht="19.5" customHeight="1" x14ac:dyDescent="0.35">
      <c r="A110" s="17">
        <v>106</v>
      </c>
      <c r="B110" s="76" t="s">
        <v>67</v>
      </c>
      <c r="C110" s="115" t="s">
        <v>370</v>
      </c>
      <c r="D110" s="113">
        <v>44185</v>
      </c>
      <c r="E110" s="114" t="s">
        <v>317</v>
      </c>
      <c r="F110" s="17" t="s">
        <v>28</v>
      </c>
      <c r="G110" s="17" t="s">
        <v>318</v>
      </c>
      <c r="H110" s="27" t="s">
        <v>230</v>
      </c>
      <c r="I110" s="27" t="s">
        <v>221</v>
      </c>
      <c r="J110" s="27">
        <v>5.77</v>
      </c>
      <c r="K110" s="27">
        <v>1400</v>
      </c>
      <c r="L110" s="27">
        <f t="shared" si="5"/>
        <v>8077.9999999999991</v>
      </c>
      <c r="M110" s="17"/>
    </row>
    <row r="111" spans="1:13" ht="19.5" customHeight="1" x14ac:dyDescent="0.35">
      <c r="A111" s="17">
        <v>107</v>
      </c>
      <c r="B111" s="76" t="s">
        <v>67</v>
      </c>
      <c r="C111" s="115" t="s">
        <v>370</v>
      </c>
      <c r="D111" s="113">
        <v>44185</v>
      </c>
      <c r="E111" s="114" t="s">
        <v>319</v>
      </c>
      <c r="F111" s="17" t="s">
        <v>28</v>
      </c>
      <c r="G111" s="17" t="s">
        <v>239</v>
      </c>
      <c r="H111" s="27" t="s">
        <v>230</v>
      </c>
      <c r="I111" s="27" t="s">
        <v>221</v>
      </c>
      <c r="J111" s="27">
        <v>25.63</v>
      </c>
      <c r="K111" s="27">
        <v>1400</v>
      </c>
      <c r="L111" s="27">
        <f t="shared" si="5"/>
        <v>35882</v>
      </c>
      <c r="M111" s="17"/>
    </row>
    <row r="112" spans="1:13" ht="19.5" customHeight="1" x14ac:dyDescent="0.35">
      <c r="A112" s="17">
        <v>108</v>
      </c>
      <c r="B112" s="76" t="s">
        <v>67</v>
      </c>
      <c r="C112" s="115" t="s">
        <v>370</v>
      </c>
      <c r="D112" s="113">
        <v>44185</v>
      </c>
      <c r="E112" s="121" t="s">
        <v>320</v>
      </c>
      <c r="F112" s="17" t="s">
        <v>28</v>
      </c>
      <c r="G112" s="17" t="s">
        <v>219</v>
      </c>
      <c r="H112" s="27" t="s">
        <v>230</v>
      </c>
      <c r="I112" s="27" t="s">
        <v>221</v>
      </c>
      <c r="J112" s="27">
        <v>24.43</v>
      </c>
      <c r="K112" s="27">
        <v>1400</v>
      </c>
      <c r="L112" s="27">
        <f t="shared" si="5"/>
        <v>34202</v>
      </c>
      <c r="M112" s="17"/>
    </row>
    <row r="113" spans="1:13" ht="19.5" customHeight="1" x14ac:dyDescent="0.35">
      <c r="A113" s="17">
        <v>109</v>
      </c>
      <c r="B113" s="76" t="s">
        <v>67</v>
      </c>
      <c r="C113" s="115" t="s">
        <v>370</v>
      </c>
      <c r="D113" s="113">
        <v>44216</v>
      </c>
      <c r="E113" s="121" t="s">
        <v>320</v>
      </c>
      <c r="F113" s="17" t="s">
        <v>28</v>
      </c>
      <c r="G113" s="17" t="s">
        <v>219</v>
      </c>
      <c r="H113" s="27" t="s">
        <v>220</v>
      </c>
      <c r="I113" s="27" t="s">
        <v>221</v>
      </c>
      <c r="J113" s="27">
        <v>100</v>
      </c>
      <c r="K113" s="27">
        <v>1600</v>
      </c>
      <c r="L113" s="27">
        <f t="shared" si="5"/>
        <v>160000</v>
      </c>
      <c r="M113" s="17"/>
    </row>
    <row r="114" spans="1:13" ht="19.5" customHeight="1" x14ac:dyDescent="0.35">
      <c r="A114" s="17">
        <v>110</v>
      </c>
      <c r="B114" s="76" t="s">
        <v>67</v>
      </c>
      <c r="C114" s="115" t="s">
        <v>370</v>
      </c>
      <c r="D114" s="113">
        <v>44216</v>
      </c>
      <c r="E114" s="114" t="s">
        <v>321</v>
      </c>
      <c r="F114" s="17" t="s">
        <v>28</v>
      </c>
      <c r="G114" s="17" t="s">
        <v>322</v>
      </c>
      <c r="H114" s="27" t="s">
        <v>323</v>
      </c>
      <c r="I114" s="27" t="s">
        <v>224</v>
      </c>
      <c r="J114" s="27">
        <v>62</v>
      </c>
      <c r="K114" s="27">
        <v>1600</v>
      </c>
      <c r="L114" s="27">
        <f t="shared" si="5"/>
        <v>99200</v>
      </c>
      <c r="M114" s="17"/>
    </row>
    <row r="115" spans="1:13" ht="19.5" customHeight="1" x14ac:dyDescent="0.35">
      <c r="A115" s="17">
        <v>111</v>
      </c>
      <c r="B115" s="76" t="s">
        <v>67</v>
      </c>
      <c r="C115" s="115" t="s">
        <v>370</v>
      </c>
      <c r="D115" s="113">
        <v>44216</v>
      </c>
      <c r="E115" s="114" t="s">
        <v>324</v>
      </c>
      <c r="F115" s="17" t="s">
        <v>28</v>
      </c>
      <c r="G115" s="17" t="s">
        <v>271</v>
      </c>
      <c r="H115" s="27" t="s">
        <v>96</v>
      </c>
      <c r="I115" s="27" t="s">
        <v>224</v>
      </c>
      <c r="J115" s="27">
        <v>20</v>
      </c>
      <c r="K115" s="27">
        <v>1600</v>
      </c>
      <c r="L115" s="27">
        <f t="shared" si="5"/>
        <v>32000</v>
      </c>
      <c r="M115" s="17"/>
    </row>
    <row r="116" spans="1:13" ht="19.5" customHeight="1" x14ac:dyDescent="0.35">
      <c r="A116" s="17">
        <v>112</v>
      </c>
      <c r="B116" s="76" t="s">
        <v>67</v>
      </c>
      <c r="C116" s="115" t="s">
        <v>370</v>
      </c>
      <c r="D116" s="113">
        <v>44216</v>
      </c>
      <c r="E116" s="114" t="s">
        <v>325</v>
      </c>
      <c r="F116" s="17" t="s">
        <v>28</v>
      </c>
      <c r="G116" s="17" t="s">
        <v>271</v>
      </c>
      <c r="H116" s="27" t="s">
        <v>96</v>
      </c>
      <c r="I116" s="27" t="s">
        <v>224</v>
      </c>
      <c r="J116" s="27">
        <v>40</v>
      </c>
      <c r="K116" s="27">
        <v>1600</v>
      </c>
      <c r="L116" s="27">
        <f t="shared" si="5"/>
        <v>64000</v>
      </c>
      <c r="M116" s="17"/>
    </row>
    <row r="117" spans="1:13" ht="19.5" customHeight="1" x14ac:dyDescent="0.35">
      <c r="A117" s="17">
        <v>113</v>
      </c>
      <c r="B117" s="76" t="s">
        <v>67</v>
      </c>
      <c r="C117" s="115" t="s">
        <v>370</v>
      </c>
      <c r="D117" s="113">
        <v>44216</v>
      </c>
      <c r="E117" s="114" t="s">
        <v>313</v>
      </c>
      <c r="F117" s="17" t="s">
        <v>28</v>
      </c>
      <c r="G117" s="17" t="s">
        <v>314</v>
      </c>
      <c r="H117" s="27" t="s">
        <v>230</v>
      </c>
      <c r="I117" s="27" t="s">
        <v>221</v>
      </c>
      <c r="J117" s="27">
        <v>125.36</v>
      </c>
      <c r="K117" s="27">
        <v>1400</v>
      </c>
      <c r="L117" s="27">
        <f t="shared" si="5"/>
        <v>175504</v>
      </c>
      <c r="M117" s="17"/>
    </row>
    <row r="118" spans="1:13" ht="19.5" customHeight="1" x14ac:dyDescent="0.35">
      <c r="A118" s="17">
        <v>114</v>
      </c>
      <c r="B118" s="76" t="s">
        <v>67</v>
      </c>
      <c r="C118" s="115" t="s">
        <v>370</v>
      </c>
      <c r="D118" s="113">
        <v>44216</v>
      </c>
      <c r="E118" s="114" t="s">
        <v>316</v>
      </c>
      <c r="F118" s="17" t="s">
        <v>28</v>
      </c>
      <c r="G118" s="17" t="s">
        <v>312</v>
      </c>
      <c r="H118" s="27" t="s">
        <v>230</v>
      </c>
      <c r="I118" s="27" t="s">
        <v>221</v>
      </c>
      <c r="J118" s="27">
        <v>79.58</v>
      </c>
      <c r="K118" s="27">
        <v>1400</v>
      </c>
      <c r="L118" s="27">
        <f t="shared" si="5"/>
        <v>111412</v>
      </c>
      <c r="M118" s="17"/>
    </row>
    <row r="119" spans="1:13" ht="19.5" customHeight="1" x14ac:dyDescent="0.35">
      <c r="A119" s="17">
        <v>115</v>
      </c>
      <c r="B119" s="76" t="s">
        <v>67</v>
      </c>
      <c r="C119" s="115" t="s">
        <v>370</v>
      </c>
      <c r="D119" s="113">
        <v>44216</v>
      </c>
      <c r="E119" s="114" t="s">
        <v>317</v>
      </c>
      <c r="F119" s="17" t="s">
        <v>28</v>
      </c>
      <c r="G119" s="17" t="s">
        <v>318</v>
      </c>
      <c r="H119" s="27" t="s">
        <v>230</v>
      </c>
      <c r="I119" s="27" t="s">
        <v>221</v>
      </c>
      <c r="J119" s="27">
        <v>13.45</v>
      </c>
      <c r="K119" s="27">
        <v>1400</v>
      </c>
      <c r="L119" s="27">
        <f t="shared" si="5"/>
        <v>18830</v>
      </c>
      <c r="M119" s="17"/>
    </row>
    <row r="120" spans="1:13" ht="19.5" customHeight="1" x14ac:dyDescent="0.35">
      <c r="A120" s="17">
        <v>116</v>
      </c>
      <c r="B120" s="76" t="s">
        <v>67</v>
      </c>
      <c r="C120" s="115" t="s">
        <v>370</v>
      </c>
      <c r="D120" s="113">
        <v>44216</v>
      </c>
      <c r="E120" s="114" t="s">
        <v>319</v>
      </c>
      <c r="F120" s="17" t="s">
        <v>28</v>
      </c>
      <c r="G120" s="17" t="s">
        <v>239</v>
      </c>
      <c r="H120" s="27" t="s">
        <v>230</v>
      </c>
      <c r="I120" s="27" t="s">
        <v>221</v>
      </c>
      <c r="J120" s="27">
        <v>51.27</v>
      </c>
      <c r="K120" s="27">
        <v>1400</v>
      </c>
      <c r="L120" s="27">
        <f t="shared" si="5"/>
        <v>71778</v>
      </c>
      <c r="M120" s="17"/>
    </row>
    <row r="121" spans="1:13" ht="19.5" customHeight="1" x14ac:dyDescent="0.35">
      <c r="A121" s="17">
        <v>117</v>
      </c>
      <c r="B121" s="76" t="s">
        <v>67</v>
      </c>
      <c r="C121" s="115" t="s">
        <v>370</v>
      </c>
      <c r="D121" s="113">
        <v>44216</v>
      </c>
      <c r="E121" s="121" t="s">
        <v>320</v>
      </c>
      <c r="F121" s="17" t="s">
        <v>28</v>
      </c>
      <c r="G121" s="17" t="s">
        <v>219</v>
      </c>
      <c r="H121" s="27" t="s">
        <v>230</v>
      </c>
      <c r="I121" s="27" t="s">
        <v>221</v>
      </c>
      <c r="J121" s="27">
        <v>61.07</v>
      </c>
      <c r="K121" s="27">
        <v>1400</v>
      </c>
      <c r="L121" s="27">
        <f t="shared" si="5"/>
        <v>85498</v>
      </c>
      <c r="M121" s="17"/>
    </row>
    <row r="122" spans="1:13" ht="19.5" customHeight="1" x14ac:dyDescent="0.35">
      <c r="A122" s="17">
        <v>118</v>
      </c>
      <c r="B122" s="76" t="s">
        <v>67</v>
      </c>
      <c r="C122" s="115" t="s">
        <v>370</v>
      </c>
      <c r="D122" s="113">
        <v>44246</v>
      </c>
      <c r="E122" s="114" t="s">
        <v>326</v>
      </c>
      <c r="F122" s="17" t="s">
        <v>28</v>
      </c>
      <c r="G122" s="17" t="s">
        <v>271</v>
      </c>
      <c r="H122" s="27" t="s">
        <v>96</v>
      </c>
      <c r="I122" s="27" t="s">
        <v>224</v>
      </c>
      <c r="J122" s="27">
        <v>62</v>
      </c>
      <c r="K122" s="27">
        <v>1600</v>
      </c>
      <c r="L122" s="27">
        <f t="shared" si="5"/>
        <v>99200</v>
      </c>
      <c r="M122" s="17"/>
    </row>
    <row r="123" spans="1:13" ht="19.5" customHeight="1" x14ac:dyDescent="0.35">
      <c r="A123" s="17">
        <v>119</v>
      </c>
      <c r="B123" s="76" t="s">
        <v>67</v>
      </c>
      <c r="C123" s="115" t="s">
        <v>370</v>
      </c>
      <c r="D123" s="113">
        <v>44247</v>
      </c>
      <c r="E123" s="121" t="s">
        <v>320</v>
      </c>
      <c r="F123" s="17" t="s">
        <v>28</v>
      </c>
      <c r="G123" s="17" t="s">
        <v>219</v>
      </c>
      <c r="H123" s="27" t="s">
        <v>220</v>
      </c>
      <c r="I123" s="27" t="s">
        <v>221</v>
      </c>
      <c r="J123" s="27">
        <v>100</v>
      </c>
      <c r="K123" s="27">
        <v>1600</v>
      </c>
      <c r="L123" s="27">
        <f t="shared" si="5"/>
        <v>160000</v>
      </c>
      <c r="M123" s="17"/>
    </row>
    <row r="124" spans="1:13" ht="19.5" customHeight="1" x14ac:dyDescent="0.35">
      <c r="A124" s="17">
        <v>120</v>
      </c>
      <c r="B124" s="76" t="s">
        <v>67</v>
      </c>
      <c r="C124" s="115" t="s">
        <v>370</v>
      </c>
      <c r="D124" s="113">
        <v>44247</v>
      </c>
      <c r="E124" s="114" t="s">
        <v>327</v>
      </c>
      <c r="F124" s="17" t="s">
        <v>21</v>
      </c>
      <c r="G124" s="17" t="s">
        <v>255</v>
      </c>
      <c r="H124" s="27" t="s">
        <v>230</v>
      </c>
      <c r="I124" s="27" t="s">
        <v>221</v>
      </c>
      <c r="J124" s="27">
        <v>76.67</v>
      </c>
      <c r="K124" s="27">
        <v>1400</v>
      </c>
      <c r="L124" s="27">
        <f t="shared" si="5"/>
        <v>107338</v>
      </c>
      <c r="M124" s="17"/>
    </row>
    <row r="125" spans="1:13" ht="19.5" customHeight="1" x14ac:dyDescent="0.35">
      <c r="A125" s="17">
        <v>121</v>
      </c>
      <c r="B125" s="76" t="s">
        <v>67</v>
      </c>
      <c r="C125" s="115" t="s">
        <v>370</v>
      </c>
      <c r="D125" s="113">
        <v>44247</v>
      </c>
      <c r="E125" s="114" t="s">
        <v>328</v>
      </c>
      <c r="F125" s="17" t="s">
        <v>21</v>
      </c>
      <c r="G125" s="17" t="s">
        <v>308</v>
      </c>
      <c r="H125" s="27" t="s">
        <v>230</v>
      </c>
      <c r="I125" s="27" t="s">
        <v>221</v>
      </c>
      <c r="J125" s="27">
        <v>9.56</v>
      </c>
      <c r="K125" s="27">
        <v>1400</v>
      </c>
      <c r="L125" s="27">
        <f t="shared" si="5"/>
        <v>13384</v>
      </c>
      <c r="M125" s="17"/>
    </row>
    <row r="126" spans="1:13" ht="19.5" customHeight="1" x14ac:dyDescent="0.35">
      <c r="A126" s="17">
        <v>122</v>
      </c>
      <c r="B126" s="76" t="s">
        <v>67</v>
      </c>
      <c r="C126" s="115" t="s">
        <v>370</v>
      </c>
      <c r="D126" s="113">
        <v>44247</v>
      </c>
      <c r="E126" s="114" t="s">
        <v>329</v>
      </c>
      <c r="F126" s="17" t="s">
        <v>28</v>
      </c>
      <c r="G126" s="17" t="s">
        <v>308</v>
      </c>
      <c r="H126" s="27" t="s">
        <v>230</v>
      </c>
      <c r="I126" s="27" t="s">
        <v>221</v>
      </c>
      <c r="J126" s="27">
        <v>34.159999999999997</v>
      </c>
      <c r="K126" s="27">
        <v>1400</v>
      </c>
      <c r="L126" s="27">
        <f t="shared" si="5"/>
        <v>47823.999999999993</v>
      </c>
      <c r="M126" s="17"/>
    </row>
    <row r="127" spans="1:13" ht="19.5" customHeight="1" x14ac:dyDescent="0.35">
      <c r="A127" s="17">
        <v>123</v>
      </c>
      <c r="B127" s="76" t="s">
        <v>67</v>
      </c>
      <c r="C127" s="115" t="s">
        <v>370</v>
      </c>
      <c r="D127" s="113">
        <v>44247</v>
      </c>
      <c r="E127" s="114" t="s">
        <v>330</v>
      </c>
      <c r="F127" s="17" t="s">
        <v>28</v>
      </c>
      <c r="G127" s="17" t="s">
        <v>308</v>
      </c>
      <c r="H127" s="27" t="s">
        <v>230</v>
      </c>
      <c r="I127" s="27" t="s">
        <v>221</v>
      </c>
      <c r="J127" s="27">
        <v>32.619999999999997</v>
      </c>
      <c r="K127" s="27">
        <v>1400</v>
      </c>
      <c r="L127" s="27">
        <f t="shared" si="5"/>
        <v>45668</v>
      </c>
      <c r="M127" s="17"/>
    </row>
    <row r="128" spans="1:13" ht="19.5" customHeight="1" x14ac:dyDescent="0.35">
      <c r="A128" s="17">
        <v>124</v>
      </c>
      <c r="B128" s="76" t="s">
        <v>67</v>
      </c>
      <c r="C128" s="115" t="s">
        <v>370</v>
      </c>
      <c r="D128" s="113">
        <v>44247</v>
      </c>
      <c r="E128" s="114" t="s">
        <v>331</v>
      </c>
      <c r="F128" s="17" t="s">
        <v>28</v>
      </c>
      <c r="G128" s="17" t="s">
        <v>308</v>
      </c>
      <c r="H128" s="27" t="s">
        <v>230</v>
      </c>
      <c r="I128" s="27" t="s">
        <v>221</v>
      </c>
      <c r="J128" s="27">
        <v>96.32</v>
      </c>
      <c r="K128" s="27">
        <v>1400</v>
      </c>
      <c r="L128" s="27">
        <f t="shared" si="5"/>
        <v>134848</v>
      </c>
      <c r="M128" s="17"/>
    </row>
    <row r="129" spans="1:13" ht="19.5" customHeight="1" x14ac:dyDescent="0.35">
      <c r="A129" s="17">
        <v>125</v>
      </c>
      <c r="B129" s="76" t="s">
        <v>67</v>
      </c>
      <c r="C129" s="115" t="s">
        <v>370</v>
      </c>
      <c r="D129" s="113">
        <v>44247</v>
      </c>
      <c r="E129" s="114" t="s">
        <v>332</v>
      </c>
      <c r="F129" s="17" t="s">
        <v>28</v>
      </c>
      <c r="G129" s="17" t="s">
        <v>308</v>
      </c>
      <c r="H129" s="27" t="s">
        <v>230</v>
      </c>
      <c r="I129" s="27" t="s">
        <v>221</v>
      </c>
      <c r="J129" s="27">
        <v>57.38</v>
      </c>
      <c r="K129" s="27">
        <v>1400</v>
      </c>
      <c r="L129" s="27">
        <f t="shared" si="5"/>
        <v>80332</v>
      </c>
      <c r="M129" s="17"/>
    </row>
    <row r="130" spans="1:13" ht="19.5" customHeight="1" x14ac:dyDescent="0.35">
      <c r="A130" s="17">
        <v>126</v>
      </c>
      <c r="B130" s="76" t="s">
        <v>67</v>
      </c>
      <c r="C130" s="115" t="s">
        <v>370</v>
      </c>
      <c r="D130" s="113">
        <v>44247</v>
      </c>
      <c r="E130" s="114" t="s">
        <v>333</v>
      </c>
      <c r="F130" s="17" t="s">
        <v>21</v>
      </c>
      <c r="G130" s="17" t="s">
        <v>308</v>
      </c>
      <c r="H130" s="27" t="s">
        <v>230</v>
      </c>
      <c r="I130" s="27" t="s">
        <v>221</v>
      </c>
      <c r="J130" s="27">
        <v>38.200000000000003</v>
      </c>
      <c r="K130" s="27">
        <v>1400</v>
      </c>
      <c r="L130" s="27">
        <f t="shared" si="5"/>
        <v>53480.000000000007</v>
      </c>
      <c r="M130" s="17"/>
    </row>
    <row r="131" spans="1:13" ht="19.5" customHeight="1" x14ac:dyDescent="0.35">
      <c r="A131" s="17">
        <v>127</v>
      </c>
      <c r="B131" s="76" t="s">
        <v>67</v>
      </c>
      <c r="C131" s="115" t="s">
        <v>370</v>
      </c>
      <c r="D131" s="113">
        <v>44247</v>
      </c>
      <c r="E131" s="114" t="s">
        <v>334</v>
      </c>
      <c r="F131" s="17" t="s">
        <v>28</v>
      </c>
      <c r="G131" s="17" t="s">
        <v>308</v>
      </c>
      <c r="H131" s="27" t="s">
        <v>230</v>
      </c>
      <c r="I131" s="27" t="s">
        <v>221</v>
      </c>
      <c r="J131" s="27">
        <v>54.03</v>
      </c>
      <c r="K131" s="27">
        <v>1400</v>
      </c>
      <c r="L131" s="27">
        <f t="shared" si="5"/>
        <v>75642</v>
      </c>
      <c r="M131" s="17"/>
    </row>
    <row r="132" spans="1:13" ht="19.5" customHeight="1" x14ac:dyDescent="0.35">
      <c r="A132" s="17">
        <v>128</v>
      </c>
      <c r="B132" s="76" t="s">
        <v>67</v>
      </c>
      <c r="C132" s="115" t="s">
        <v>370</v>
      </c>
      <c r="D132" s="113">
        <v>44247</v>
      </c>
      <c r="E132" s="114" t="s">
        <v>335</v>
      </c>
      <c r="F132" s="17" t="s">
        <v>28</v>
      </c>
      <c r="G132" s="17" t="s">
        <v>308</v>
      </c>
      <c r="H132" s="27" t="s">
        <v>230</v>
      </c>
      <c r="I132" s="27" t="s">
        <v>221</v>
      </c>
      <c r="J132" s="27">
        <v>60.59</v>
      </c>
      <c r="K132" s="27">
        <v>1400</v>
      </c>
      <c r="L132" s="27">
        <f t="shared" si="5"/>
        <v>84826</v>
      </c>
      <c r="M132" s="17"/>
    </row>
    <row r="133" spans="1:13" ht="19.5" customHeight="1" x14ac:dyDescent="0.35">
      <c r="A133" s="17">
        <v>129</v>
      </c>
      <c r="B133" s="76" t="s">
        <v>67</v>
      </c>
      <c r="C133" s="115" t="s">
        <v>370</v>
      </c>
      <c r="D133" s="113">
        <v>44247</v>
      </c>
      <c r="E133" s="114" t="s">
        <v>336</v>
      </c>
      <c r="F133" s="17" t="s">
        <v>28</v>
      </c>
      <c r="G133" s="17" t="s">
        <v>292</v>
      </c>
      <c r="H133" s="27" t="s">
        <v>230</v>
      </c>
      <c r="I133" s="27" t="s">
        <v>221</v>
      </c>
      <c r="J133" s="27">
        <v>52.18</v>
      </c>
      <c r="K133" s="27">
        <v>1400</v>
      </c>
      <c r="L133" s="27">
        <f t="shared" si="5"/>
        <v>73052</v>
      </c>
      <c r="M133" s="17"/>
    </row>
    <row r="134" spans="1:13" ht="19.5" customHeight="1" x14ac:dyDescent="0.35">
      <c r="A134" s="17">
        <v>130</v>
      </c>
      <c r="B134" s="76" t="s">
        <v>67</v>
      </c>
      <c r="C134" s="115" t="s">
        <v>370</v>
      </c>
      <c r="D134" s="113">
        <v>44247</v>
      </c>
      <c r="E134" s="114" t="s">
        <v>337</v>
      </c>
      <c r="F134" s="17" t="s">
        <v>28</v>
      </c>
      <c r="G134" s="17" t="s">
        <v>292</v>
      </c>
      <c r="H134" s="27" t="s">
        <v>230</v>
      </c>
      <c r="I134" s="27" t="s">
        <v>221</v>
      </c>
      <c r="J134" s="27">
        <v>46.55</v>
      </c>
      <c r="K134" s="27">
        <v>1400</v>
      </c>
      <c r="L134" s="27">
        <f t="shared" si="5"/>
        <v>65169.999999999993</v>
      </c>
      <c r="M134" s="17"/>
    </row>
    <row r="135" spans="1:13" ht="19.5" customHeight="1" x14ac:dyDescent="0.35">
      <c r="A135" s="17">
        <v>131</v>
      </c>
      <c r="B135" s="76" t="s">
        <v>67</v>
      </c>
      <c r="C135" s="115" t="s">
        <v>370</v>
      </c>
      <c r="D135" s="113">
        <v>44247</v>
      </c>
      <c r="E135" s="114" t="s">
        <v>338</v>
      </c>
      <c r="F135" s="17" t="s">
        <v>28</v>
      </c>
      <c r="G135" s="17" t="s">
        <v>292</v>
      </c>
      <c r="H135" s="27" t="s">
        <v>230</v>
      </c>
      <c r="I135" s="27" t="s">
        <v>221</v>
      </c>
      <c r="J135" s="27">
        <v>31.09</v>
      </c>
      <c r="K135" s="27">
        <v>1400</v>
      </c>
      <c r="L135" s="27">
        <f t="shared" si="5"/>
        <v>43526</v>
      </c>
      <c r="M135" s="17"/>
    </row>
    <row r="136" spans="1:13" ht="19.5" customHeight="1" x14ac:dyDescent="0.35">
      <c r="A136" s="17">
        <v>132</v>
      </c>
      <c r="B136" s="76" t="s">
        <v>67</v>
      </c>
      <c r="C136" s="115" t="s">
        <v>370</v>
      </c>
      <c r="D136" s="113">
        <v>44247</v>
      </c>
      <c r="E136" s="114" t="s">
        <v>339</v>
      </c>
      <c r="F136" s="17" t="s">
        <v>28</v>
      </c>
      <c r="G136" s="17" t="s">
        <v>292</v>
      </c>
      <c r="H136" s="27" t="s">
        <v>230</v>
      </c>
      <c r="I136" s="27" t="s">
        <v>221</v>
      </c>
      <c r="J136" s="27">
        <v>22.67</v>
      </c>
      <c r="K136" s="27">
        <v>1400</v>
      </c>
      <c r="L136" s="27">
        <f t="shared" si="5"/>
        <v>31738.000000000004</v>
      </c>
      <c r="M136" s="17"/>
    </row>
    <row r="137" spans="1:13" ht="19.5" customHeight="1" x14ac:dyDescent="0.35">
      <c r="A137" s="17">
        <v>133</v>
      </c>
      <c r="B137" s="76" t="s">
        <v>67</v>
      </c>
      <c r="C137" s="115" t="s">
        <v>370</v>
      </c>
      <c r="D137" s="113">
        <v>44247</v>
      </c>
      <c r="E137" s="114" t="s">
        <v>340</v>
      </c>
      <c r="F137" s="17" t="s">
        <v>21</v>
      </c>
      <c r="G137" s="17" t="s">
        <v>306</v>
      </c>
      <c r="H137" s="27" t="s">
        <v>230</v>
      </c>
      <c r="I137" s="27" t="s">
        <v>221</v>
      </c>
      <c r="J137" s="27">
        <v>38.29</v>
      </c>
      <c r="K137" s="27">
        <v>1400</v>
      </c>
      <c r="L137" s="27">
        <f t="shared" si="5"/>
        <v>53606</v>
      </c>
      <c r="M137" s="17"/>
    </row>
    <row r="138" spans="1:13" ht="19.5" customHeight="1" x14ac:dyDescent="0.35">
      <c r="A138" s="17">
        <v>134</v>
      </c>
      <c r="B138" s="76" t="s">
        <v>67</v>
      </c>
      <c r="C138" s="115" t="s">
        <v>370</v>
      </c>
      <c r="D138" s="113">
        <v>44247</v>
      </c>
      <c r="E138" s="114" t="s">
        <v>341</v>
      </c>
      <c r="F138" s="17" t="s">
        <v>28</v>
      </c>
      <c r="G138" s="17" t="s">
        <v>273</v>
      </c>
      <c r="H138" s="27" t="s">
        <v>230</v>
      </c>
      <c r="I138" s="27" t="s">
        <v>221</v>
      </c>
      <c r="J138" s="27">
        <v>144.15</v>
      </c>
      <c r="K138" s="27">
        <v>1400</v>
      </c>
      <c r="L138" s="27">
        <f t="shared" si="5"/>
        <v>201810</v>
      </c>
      <c r="M138" s="17"/>
    </row>
    <row r="139" spans="1:13" ht="19.5" customHeight="1" x14ac:dyDescent="0.35">
      <c r="A139" s="17">
        <v>135</v>
      </c>
      <c r="B139" s="76" t="s">
        <v>67</v>
      </c>
      <c r="C139" s="115" t="s">
        <v>370</v>
      </c>
      <c r="D139" s="113">
        <v>44247</v>
      </c>
      <c r="E139" s="114" t="s">
        <v>342</v>
      </c>
      <c r="F139" s="17" t="s">
        <v>21</v>
      </c>
      <c r="G139" s="17" t="s">
        <v>343</v>
      </c>
      <c r="H139" s="27" t="s">
        <v>230</v>
      </c>
      <c r="I139" s="27" t="s">
        <v>221</v>
      </c>
      <c r="J139" s="27">
        <v>97.83</v>
      </c>
      <c r="K139" s="27">
        <v>1400</v>
      </c>
      <c r="L139" s="27">
        <f t="shared" si="5"/>
        <v>136962</v>
      </c>
      <c r="M139" s="17"/>
    </row>
    <row r="140" spans="1:13" ht="19.5" customHeight="1" x14ac:dyDescent="0.35">
      <c r="A140" s="17">
        <v>136</v>
      </c>
      <c r="B140" s="76" t="s">
        <v>67</v>
      </c>
      <c r="C140" s="115" t="s">
        <v>370</v>
      </c>
      <c r="D140" s="113">
        <v>44247</v>
      </c>
      <c r="E140" s="114" t="s">
        <v>344</v>
      </c>
      <c r="F140" s="17" t="s">
        <v>28</v>
      </c>
      <c r="G140" s="17" t="s">
        <v>229</v>
      </c>
      <c r="H140" s="27" t="s">
        <v>230</v>
      </c>
      <c r="I140" s="27" t="s">
        <v>221</v>
      </c>
      <c r="J140" s="27">
        <v>119.48</v>
      </c>
      <c r="K140" s="27">
        <v>1400</v>
      </c>
      <c r="L140" s="27">
        <f t="shared" si="5"/>
        <v>167272</v>
      </c>
      <c r="M140" s="17"/>
    </row>
    <row r="141" spans="1:13" ht="19.5" customHeight="1" x14ac:dyDescent="0.35">
      <c r="A141" s="17">
        <v>137</v>
      </c>
      <c r="B141" s="76" t="s">
        <v>67</v>
      </c>
      <c r="C141" s="115" t="s">
        <v>370</v>
      </c>
      <c r="D141" s="113">
        <v>44247</v>
      </c>
      <c r="E141" s="114" t="s">
        <v>345</v>
      </c>
      <c r="F141" s="17" t="s">
        <v>28</v>
      </c>
      <c r="G141" s="17" t="s">
        <v>289</v>
      </c>
      <c r="H141" s="27" t="s">
        <v>230</v>
      </c>
      <c r="I141" s="27" t="s">
        <v>221</v>
      </c>
      <c r="J141" s="27">
        <v>44.69</v>
      </c>
      <c r="K141" s="27">
        <v>1400</v>
      </c>
      <c r="L141" s="27">
        <f t="shared" si="5"/>
        <v>62566</v>
      </c>
      <c r="M141" s="17"/>
    </row>
    <row r="142" spans="1:13" ht="19.5" customHeight="1" x14ac:dyDescent="0.35">
      <c r="A142" s="17">
        <v>138</v>
      </c>
      <c r="B142" s="76" t="s">
        <v>67</v>
      </c>
      <c r="C142" s="115" t="s">
        <v>370</v>
      </c>
      <c r="D142" s="113">
        <v>44247</v>
      </c>
      <c r="E142" s="114" t="s">
        <v>346</v>
      </c>
      <c r="F142" s="17" t="s">
        <v>28</v>
      </c>
      <c r="G142" s="17" t="s">
        <v>244</v>
      </c>
      <c r="H142" s="27" t="s">
        <v>230</v>
      </c>
      <c r="I142" s="27" t="s">
        <v>221</v>
      </c>
      <c r="J142" s="27">
        <v>16.059999999999999</v>
      </c>
      <c r="K142" s="27">
        <v>1400</v>
      </c>
      <c r="L142" s="27">
        <f t="shared" si="5"/>
        <v>22484</v>
      </c>
      <c r="M142" s="17"/>
    </row>
    <row r="143" spans="1:13" ht="19.5" customHeight="1" x14ac:dyDescent="0.35">
      <c r="A143" s="17">
        <v>139</v>
      </c>
      <c r="B143" s="76" t="s">
        <v>67</v>
      </c>
      <c r="C143" s="115" t="s">
        <v>370</v>
      </c>
      <c r="D143" s="113">
        <v>44247</v>
      </c>
      <c r="E143" s="114" t="s">
        <v>347</v>
      </c>
      <c r="F143" s="17" t="s">
        <v>28</v>
      </c>
      <c r="G143" s="17" t="s">
        <v>348</v>
      </c>
      <c r="H143" s="27" t="s">
        <v>230</v>
      </c>
      <c r="I143" s="27" t="s">
        <v>221</v>
      </c>
      <c r="J143" s="27">
        <v>9.7100000000000009</v>
      </c>
      <c r="K143" s="27">
        <v>1500</v>
      </c>
      <c r="L143" s="27">
        <f t="shared" si="5"/>
        <v>14565.000000000002</v>
      </c>
      <c r="M143" s="17"/>
    </row>
    <row r="144" spans="1:13" ht="19.5" customHeight="1" x14ac:dyDescent="0.35">
      <c r="A144" s="17">
        <v>140</v>
      </c>
      <c r="B144" s="76" t="s">
        <v>67</v>
      </c>
      <c r="C144" s="115" t="s">
        <v>370</v>
      </c>
      <c r="D144" s="113">
        <v>44247</v>
      </c>
      <c r="E144" s="114" t="s">
        <v>349</v>
      </c>
      <c r="F144" s="17" t="s">
        <v>28</v>
      </c>
      <c r="G144" s="17" t="s">
        <v>350</v>
      </c>
      <c r="H144" s="27" t="s">
        <v>230</v>
      </c>
      <c r="I144" s="27" t="s">
        <v>221</v>
      </c>
      <c r="J144" s="27">
        <v>7.86</v>
      </c>
      <c r="K144" s="27">
        <v>1500</v>
      </c>
      <c r="L144" s="27">
        <f t="shared" si="5"/>
        <v>11790</v>
      </c>
      <c r="M144" s="17"/>
    </row>
    <row r="145" spans="1:13" ht="19.5" customHeight="1" x14ac:dyDescent="0.35">
      <c r="A145" s="17">
        <v>141</v>
      </c>
      <c r="B145" s="76" t="s">
        <v>67</v>
      </c>
      <c r="C145" s="115" t="s">
        <v>370</v>
      </c>
      <c r="D145" s="113">
        <v>44247</v>
      </c>
      <c r="E145" s="114" t="s">
        <v>351</v>
      </c>
      <c r="F145" s="17" t="s">
        <v>28</v>
      </c>
      <c r="G145" s="17" t="s">
        <v>352</v>
      </c>
      <c r="H145" s="27" t="s">
        <v>230</v>
      </c>
      <c r="I145" s="27" t="s">
        <v>221</v>
      </c>
      <c r="J145" s="27">
        <v>5.27</v>
      </c>
      <c r="K145" s="27">
        <v>1500</v>
      </c>
      <c r="L145" s="27">
        <f t="shared" si="5"/>
        <v>7904.9999999999991</v>
      </c>
      <c r="M145" s="17"/>
    </row>
    <row r="146" spans="1:13" ht="19.5" customHeight="1" x14ac:dyDescent="0.35">
      <c r="A146" s="17">
        <v>142</v>
      </c>
      <c r="B146" s="76" t="s">
        <v>67</v>
      </c>
      <c r="C146" s="115" t="s">
        <v>370</v>
      </c>
      <c r="D146" s="113">
        <v>44247</v>
      </c>
      <c r="E146" s="114" t="s">
        <v>353</v>
      </c>
      <c r="F146" s="17" t="s">
        <v>28</v>
      </c>
      <c r="G146" s="17" t="s">
        <v>354</v>
      </c>
      <c r="H146" s="27" t="s">
        <v>230</v>
      </c>
      <c r="I146" s="27" t="s">
        <v>221</v>
      </c>
      <c r="J146" s="27">
        <v>22.14</v>
      </c>
      <c r="K146" s="27">
        <v>1500</v>
      </c>
      <c r="L146" s="27">
        <f t="shared" si="5"/>
        <v>33210</v>
      </c>
      <c r="M146" s="17"/>
    </row>
    <row r="147" spans="1:13" ht="19.5" customHeight="1" x14ac:dyDescent="0.35">
      <c r="A147" s="17">
        <v>143</v>
      </c>
      <c r="B147" s="76" t="s">
        <v>67</v>
      </c>
      <c r="C147" s="115" t="s">
        <v>370</v>
      </c>
      <c r="D147" s="113">
        <v>44247</v>
      </c>
      <c r="E147" s="114" t="s">
        <v>355</v>
      </c>
      <c r="F147" s="17" t="s">
        <v>28</v>
      </c>
      <c r="G147" s="17" t="s">
        <v>354</v>
      </c>
      <c r="H147" s="27" t="s">
        <v>230</v>
      </c>
      <c r="I147" s="27" t="s">
        <v>221</v>
      </c>
      <c r="J147" s="27">
        <v>10.58</v>
      </c>
      <c r="K147" s="27">
        <v>1500</v>
      </c>
      <c r="L147" s="27">
        <f t="shared" si="5"/>
        <v>15870</v>
      </c>
      <c r="M147" s="17"/>
    </row>
    <row r="148" spans="1:13" ht="19.5" customHeight="1" x14ac:dyDescent="0.35">
      <c r="A148" s="17">
        <v>144</v>
      </c>
      <c r="B148" s="76" t="s">
        <v>67</v>
      </c>
      <c r="C148" s="115" t="s">
        <v>370</v>
      </c>
      <c r="D148" s="113">
        <v>44247</v>
      </c>
      <c r="E148" s="114" t="s">
        <v>356</v>
      </c>
      <c r="F148" s="17" t="s">
        <v>28</v>
      </c>
      <c r="G148" s="17" t="s">
        <v>354</v>
      </c>
      <c r="H148" s="27" t="s">
        <v>230</v>
      </c>
      <c r="I148" s="27" t="s">
        <v>221</v>
      </c>
      <c r="J148" s="27">
        <v>10.92</v>
      </c>
      <c r="K148" s="27">
        <v>1500</v>
      </c>
      <c r="L148" s="27">
        <f t="shared" si="5"/>
        <v>16380</v>
      </c>
      <c r="M148" s="17"/>
    </row>
    <row r="149" spans="1:13" ht="19.5" customHeight="1" x14ac:dyDescent="0.35">
      <c r="A149" s="17">
        <v>145</v>
      </c>
      <c r="B149" s="76" t="s">
        <v>67</v>
      </c>
      <c r="C149" s="115" t="s">
        <v>370</v>
      </c>
      <c r="D149" s="113">
        <v>44247</v>
      </c>
      <c r="E149" s="114" t="s">
        <v>357</v>
      </c>
      <c r="F149" s="17" t="s">
        <v>28</v>
      </c>
      <c r="G149" s="17" t="s">
        <v>358</v>
      </c>
      <c r="H149" s="27" t="s">
        <v>230</v>
      </c>
      <c r="I149" s="27" t="s">
        <v>221</v>
      </c>
      <c r="J149" s="27">
        <v>15.27</v>
      </c>
      <c r="K149" s="27">
        <v>1500</v>
      </c>
      <c r="L149" s="27">
        <f t="shared" si="5"/>
        <v>22905</v>
      </c>
      <c r="M149" s="17"/>
    </row>
    <row r="150" spans="1:13" ht="19.5" customHeight="1" x14ac:dyDescent="0.35">
      <c r="A150" s="17">
        <v>146</v>
      </c>
      <c r="B150" s="76" t="s">
        <v>67</v>
      </c>
      <c r="C150" s="115" t="s">
        <v>370</v>
      </c>
      <c r="D150" s="113">
        <v>44247</v>
      </c>
      <c r="E150" s="114" t="s">
        <v>359</v>
      </c>
      <c r="F150" s="17" t="s">
        <v>28</v>
      </c>
      <c r="G150" s="17" t="s">
        <v>358</v>
      </c>
      <c r="H150" s="27" t="s">
        <v>230</v>
      </c>
      <c r="I150" s="27" t="s">
        <v>221</v>
      </c>
      <c r="J150" s="27">
        <v>25.56</v>
      </c>
      <c r="K150" s="27">
        <v>1500</v>
      </c>
      <c r="L150" s="27">
        <f t="shared" si="5"/>
        <v>38340</v>
      </c>
      <c r="M150" s="17"/>
    </row>
    <row r="151" spans="1:13" ht="19.5" customHeight="1" x14ac:dyDescent="0.35">
      <c r="A151" s="17">
        <v>147</v>
      </c>
      <c r="B151" s="76" t="s">
        <v>67</v>
      </c>
      <c r="C151" s="115" t="s">
        <v>370</v>
      </c>
      <c r="D151" s="113">
        <v>44247</v>
      </c>
      <c r="E151" s="114" t="s">
        <v>360</v>
      </c>
      <c r="F151" s="17" t="s">
        <v>28</v>
      </c>
      <c r="G151" s="17" t="s">
        <v>358</v>
      </c>
      <c r="H151" s="27" t="s">
        <v>230</v>
      </c>
      <c r="I151" s="27" t="s">
        <v>221</v>
      </c>
      <c r="J151" s="27">
        <v>7.03</v>
      </c>
      <c r="K151" s="27">
        <v>1500</v>
      </c>
      <c r="L151" s="27">
        <f t="shared" si="5"/>
        <v>10545</v>
      </c>
      <c r="M151" s="17"/>
    </row>
    <row r="152" spans="1:13" ht="19.5" customHeight="1" x14ac:dyDescent="0.35">
      <c r="A152" s="17">
        <v>148</v>
      </c>
      <c r="B152" s="76" t="s">
        <v>67</v>
      </c>
      <c r="C152" s="115" t="s">
        <v>370</v>
      </c>
      <c r="D152" s="113">
        <v>44247</v>
      </c>
      <c r="E152" s="114" t="s">
        <v>361</v>
      </c>
      <c r="F152" s="17" t="s">
        <v>28</v>
      </c>
      <c r="G152" s="17" t="s">
        <v>358</v>
      </c>
      <c r="H152" s="27" t="s">
        <v>230</v>
      </c>
      <c r="I152" s="27" t="s">
        <v>221</v>
      </c>
      <c r="J152" s="27">
        <v>7.69</v>
      </c>
      <c r="K152" s="27">
        <v>1500</v>
      </c>
      <c r="L152" s="27">
        <f t="shared" si="5"/>
        <v>11535</v>
      </c>
      <c r="M152" s="17"/>
    </row>
    <row r="153" spans="1:13" ht="19.5" customHeight="1" x14ac:dyDescent="0.35">
      <c r="A153" s="17">
        <v>149</v>
      </c>
      <c r="B153" s="76" t="s">
        <v>67</v>
      </c>
      <c r="C153" s="115" t="s">
        <v>370</v>
      </c>
      <c r="D153" s="113">
        <v>44247</v>
      </c>
      <c r="E153" s="114" t="s">
        <v>362</v>
      </c>
      <c r="F153" s="17" t="s">
        <v>28</v>
      </c>
      <c r="G153" s="17" t="s">
        <v>358</v>
      </c>
      <c r="H153" s="27" t="s">
        <v>230</v>
      </c>
      <c r="I153" s="27" t="s">
        <v>221</v>
      </c>
      <c r="J153" s="27">
        <v>7.82</v>
      </c>
      <c r="K153" s="27">
        <v>1500</v>
      </c>
      <c r="L153" s="27">
        <f t="shared" si="5"/>
        <v>11730</v>
      </c>
      <c r="M153" s="17"/>
    </row>
    <row r="154" spans="1:13" ht="19.5" customHeight="1" x14ac:dyDescent="0.35">
      <c r="A154" s="17">
        <v>150</v>
      </c>
      <c r="B154" s="76" t="s">
        <v>67</v>
      </c>
      <c r="C154" s="115" t="s">
        <v>370</v>
      </c>
      <c r="D154" s="113">
        <v>44247</v>
      </c>
      <c r="E154" s="114" t="s">
        <v>266</v>
      </c>
      <c r="F154" s="17" t="s">
        <v>28</v>
      </c>
      <c r="G154" s="17" t="s">
        <v>267</v>
      </c>
      <c r="H154" s="27" t="s">
        <v>230</v>
      </c>
      <c r="I154" s="27" t="s">
        <v>221</v>
      </c>
      <c r="J154" s="27">
        <v>9.9600000000000009</v>
      </c>
      <c r="K154" s="27">
        <v>1400</v>
      </c>
      <c r="L154" s="27">
        <f t="shared" si="5"/>
        <v>13944.000000000002</v>
      </c>
      <c r="M154" s="17"/>
    </row>
    <row r="155" spans="1:13" ht="19.5" customHeight="1" x14ac:dyDescent="0.35">
      <c r="A155" s="17">
        <v>151</v>
      </c>
      <c r="B155" s="76" t="s">
        <v>67</v>
      </c>
      <c r="C155" s="115" t="s">
        <v>370</v>
      </c>
      <c r="D155" s="113">
        <v>44247</v>
      </c>
      <c r="E155" s="114" t="s">
        <v>363</v>
      </c>
      <c r="F155" s="17" t="s">
        <v>28</v>
      </c>
      <c r="G155" s="17" t="s">
        <v>292</v>
      </c>
      <c r="H155" s="27" t="s">
        <v>230</v>
      </c>
      <c r="I155" s="27" t="s">
        <v>221</v>
      </c>
      <c r="J155" s="27">
        <v>9.9600000000000009</v>
      </c>
      <c r="K155" s="27">
        <v>1400</v>
      </c>
      <c r="L155" s="27">
        <f t="shared" si="5"/>
        <v>13944.000000000002</v>
      </c>
      <c r="M155" s="17"/>
    </row>
    <row r="156" spans="1:13" ht="19.5" customHeight="1" x14ac:dyDescent="0.35">
      <c r="A156" s="17">
        <v>152</v>
      </c>
      <c r="B156" s="76" t="s">
        <v>67</v>
      </c>
      <c r="C156" s="115" t="s">
        <v>370</v>
      </c>
      <c r="D156" s="113">
        <v>44247</v>
      </c>
      <c r="E156" s="114" t="s">
        <v>269</v>
      </c>
      <c r="F156" s="17" t="s">
        <v>28</v>
      </c>
      <c r="G156" s="17" t="s">
        <v>267</v>
      </c>
      <c r="H156" s="27" t="s">
        <v>230</v>
      </c>
      <c r="I156" s="27" t="s">
        <v>221</v>
      </c>
      <c r="J156" s="27">
        <v>10.16</v>
      </c>
      <c r="K156" s="27">
        <v>1400</v>
      </c>
      <c r="L156" s="27">
        <f t="shared" si="5"/>
        <v>14224</v>
      </c>
      <c r="M156" s="17"/>
    </row>
    <row r="157" spans="1:13" ht="19.5" customHeight="1" x14ac:dyDescent="0.35">
      <c r="A157" s="17">
        <v>153</v>
      </c>
      <c r="B157" s="76" t="s">
        <v>67</v>
      </c>
      <c r="C157" s="115" t="s">
        <v>370</v>
      </c>
      <c r="D157" s="113">
        <v>44247</v>
      </c>
      <c r="E157" s="114" t="s">
        <v>309</v>
      </c>
      <c r="F157" s="17" t="s">
        <v>28</v>
      </c>
      <c r="G157" s="17" t="s">
        <v>308</v>
      </c>
      <c r="H157" s="27" t="s">
        <v>230</v>
      </c>
      <c r="I157" s="27" t="s">
        <v>221</v>
      </c>
      <c r="J157" s="27">
        <v>5.69</v>
      </c>
      <c r="K157" s="27">
        <v>1400</v>
      </c>
      <c r="L157" s="27">
        <f t="shared" si="5"/>
        <v>7966.0000000000009</v>
      </c>
      <c r="M157" s="17"/>
    </row>
    <row r="158" spans="1:13" ht="19.5" customHeight="1" x14ac:dyDescent="0.35">
      <c r="A158" s="17">
        <v>154</v>
      </c>
      <c r="B158" s="76" t="s">
        <v>67</v>
      </c>
      <c r="C158" s="115" t="s">
        <v>370</v>
      </c>
      <c r="D158" s="113">
        <v>44247</v>
      </c>
      <c r="E158" s="114" t="s">
        <v>364</v>
      </c>
      <c r="F158" s="17" t="s">
        <v>28</v>
      </c>
      <c r="G158" s="17" t="s">
        <v>365</v>
      </c>
      <c r="H158" s="27" t="s">
        <v>230</v>
      </c>
      <c r="I158" s="27" t="s">
        <v>221</v>
      </c>
      <c r="J158" s="27">
        <v>8</v>
      </c>
      <c r="K158" s="27">
        <v>1400</v>
      </c>
      <c r="L158" s="27">
        <f t="shared" si="5"/>
        <v>11200</v>
      </c>
      <c r="M158" s="17"/>
    </row>
    <row r="159" spans="1:13" ht="19.5" customHeight="1" x14ac:dyDescent="0.35">
      <c r="A159" s="17">
        <v>155</v>
      </c>
      <c r="B159" s="76" t="s">
        <v>67</v>
      </c>
      <c r="C159" s="115" t="s">
        <v>370</v>
      </c>
      <c r="D159" s="113">
        <v>44247</v>
      </c>
      <c r="E159" s="114" t="s">
        <v>311</v>
      </c>
      <c r="F159" s="17" t="s">
        <v>21</v>
      </c>
      <c r="G159" s="17" t="s">
        <v>308</v>
      </c>
      <c r="H159" s="27" t="s">
        <v>230</v>
      </c>
      <c r="I159" s="27" t="s">
        <v>221</v>
      </c>
      <c r="J159" s="27">
        <v>4.66</v>
      </c>
      <c r="K159" s="27">
        <v>1400</v>
      </c>
      <c r="L159" s="27">
        <f t="shared" si="5"/>
        <v>6524</v>
      </c>
      <c r="M159" s="17"/>
    </row>
    <row r="160" spans="1:13" ht="19.5" customHeight="1" x14ac:dyDescent="0.35">
      <c r="A160" s="17">
        <v>156</v>
      </c>
      <c r="B160" s="76" t="s">
        <v>67</v>
      </c>
      <c r="C160" s="115" t="s">
        <v>370</v>
      </c>
      <c r="D160" s="113">
        <v>44247</v>
      </c>
      <c r="E160" s="114" t="s">
        <v>366</v>
      </c>
      <c r="F160" s="17" t="s">
        <v>28</v>
      </c>
      <c r="G160" s="17" t="s">
        <v>271</v>
      </c>
      <c r="H160" s="27" t="s">
        <v>230</v>
      </c>
      <c r="I160" s="27" t="s">
        <v>221</v>
      </c>
      <c r="J160" s="27">
        <v>6.78</v>
      </c>
      <c r="K160" s="27">
        <v>1400</v>
      </c>
      <c r="L160" s="27">
        <f t="shared" si="5"/>
        <v>9492</v>
      </c>
      <c r="M160" s="17"/>
    </row>
    <row r="161" spans="1:13" ht="19.5" customHeight="1" x14ac:dyDescent="0.35">
      <c r="A161" s="17">
        <v>157</v>
      </c>
      <c r="B161" s="76" t="s">
        <v>67</v>
      </c>
      <c r="C161" s="115" t="s">
        <v>370</v>
      </c>
      <c r="D161" s="113">
        <v>44247</v>
      </c>
      <c r="E161" s="114" t="s">
        <v>270</v>
      </c>
      <c r="F161" s="17" t="s">
        <v>28</v>
      </c>
      <c r="G161" s="17" t="s">
        <v>271</v>
      </c>
      <c r="H161" s="27" t="s">
        <v>230</v>
      </c>
      <c r="I161" s="27" t="s">
        <v>221</v>
      </c>
      <c r="J161" s="27">
        <v>11.79</v>
      </c>
      <c r="K161" s="27">
        <v>1400</v>
      </c>
      <c r="L161" s="27">
        <f t="shared" si="5"/>
        <v>16506</v>
      </c>
      <c r="M161" s="17"/>
    </row>
    <row r="162" spans="1:13" ht="19.5" customHeight="1" x14ac:dyDescent="0.35">
      <c r="A162" s="17">
        <v>158</v>
      </c>
      <c r="B162" s="76" t="s">
        <v>67</v>
      </c>
      <c r="C162" s="115" t="s">
        <v>370</v>
      </c>
      <c r="D162" s="113">
        <v>44247</v>
      </c>
      <c r="E162" s="114" t="s">
        <v>367</v>
      </c>
      <c r="F162" s="17" t="s">
        <v>28</v>
      </c>
      <c r="G162" s="17" t="s">
        <v>271</v>
      </c>
      <c r="H162" s="27" t="s">
        <v>230</v>
      </c>
      <c r="I162" s="27" t="s">
        <v>221</v>
      </c>
      <c r="J162" s="27">
        <v>9.65</v>
      </c>
      <c r="K162" s="27">
        <v>1400</v>
      </c>
      <c r="L162" s="27">
        <f t="shared" si="5"/>
        <v>13510</v>
      </c>
      <c r="M162" s="17"/>
    </row>
    <row r="163" spans="1:13" ht="19.5" customHeight="1" x14ac:dyDescent="0.35">
      <c r="A163" s="17">
        <v>159</v>
      </c>
      <c r="B163" s="76" t="s">
        <v>67</v>
      </c>
      <c r="C163" s="115" t="s">
        <v>370</v>
      </c>
      <c r="D163" s="113">
        <v>44247</v>
      </c>
      <c r="E163" s="114" t="s">
        <v>368</v>
      </c>
      <c r="F163" s="17" t="s">
        <v>28</v>
      </c>
      <c r="G163" s="17" t="s">
        <v>294</v>
      </c>
      <c r="H163" s="27" t="s">
        <v>230</v>
      </c>
      <c r="I163" s="27" t="s">
        <v>221</v>
      </c>
      <c r="J163" s="27">
        <v>8.4499999999999993</v>
      </c>
      <c r="K163" s="27">
        <v>1400</v>
      </c>
      <c r="L163" s="27">
        <f t="shared" si="5"/>
        <v>11829.999999999998</v>
      </c>
      <c r="M163" s="17"/>
    </row>
    <row r="164" spans="1:13" ht="19.5" customHeight="1" x14ac:dyDescent="0.35">
      <c r="A164" s="17">
        <v>160</v>
      </c>
      <c r="B164" s="76" t="s">
        <v>67</v>
      </c>
      <c r="C164" s="115" t="s">
        <v>370</v>
      </c>
      <c r="D164" s="113">
        <v>44275</v>
      </c>
      <c r="E164" s="114" t="s">
        <v>338</v>
      </c>
      <c r="F164" s="17"/>
      <c r="G164" s="17" t="s">
        <v>292</v>
      </c>
      <c r="H164" s="27" t="s">
        <v>230</v>
      </c>
      <c r="I164" s="27" t="s">
        <v>221</v>
      </c>
      <c r="J164" s="27">
        <v>15.54</v>
      </c>
      <c r="K164" s="27">
        <v>1400</v>
      </c>
      <c r="L164" s="27">
        <f t="shared" si="5"/>
        <v>21756</v>
      </c>
      <c r="M164" s="17"/>
    </row>
    <row r="165" spans="1:13" ht="19.5" customHeight="1" x14ac:dyDescent="0.35">
      <c r="A165" s="17">
        <v>161</v>
      </c>
      <c r="B165" s="76" t="s">
        <v>67</v>
      </c>
      <c r="C165" s="115" t="s">
        <v>370</v>
      </c>
      <c r="D165" s="113">
        <v>44275</v>
      </c>
      <c r="E165" s="114" t="s">
        <v>339</v>
      </c>
      <c r="F165" s="17" t="s">
        <v>28</v>
      </c>
      <c r="G165" s="17" t="s">
        <v>369</v>
      </c>
      <c r="H165" s="27" t="s">
        <v>230</v>
      </c>
      <c r="I165" s="27" t="s">
        <v>221</v>
      </c>
      <c r="J165" s="27">
        <v>18.89</v>
      </c>
      <c r="K165" s="27">
        <v>1400</v>
      </c>
      <c r="L165" s="27">
        <f t="shared" si="5"/>
        <v>26446</v>
      </c>
      <c r="M165" s="17"/>
    </row>
    <row r="166" spans="1:13" ht="19.5" customHeight="1" x14ac:dyDescent="0.35">
      <c r="A166" s="17">
        <v>162</v>
      </c>
      <c r="B166" s="76" t="s">
        <v>67</v>
      </c>
      <c r="C166" s="115" t="s">
        <v>370</v>
      </c>
      <c r="D166" s="113">
        <v>44275</v>
      </c>
      <c r="E166" s="114" t="s">
        <v>340</v>
      </c>
      <c r="F166" s="17" t="s">
        <v>21</v>
      </c>
      <c r="G166" s="17" t="s">
        <v>306</v>
      </c>
      <c r="H166" s="27" t="s">
        <v>230</v>
      </c>
      <c r="I166" s="27" t="s">
        <v>221</v>
      </c>
      <c r="J166" s="27">
        <v>26.11</v>
      </c>
      <c r="K166" s="27">
        <v>1400</v>
      </c>
      <c r="L166" s="27">
        <f t="shared" si="5"/>
        <v>36554</v>
      </c>
      <c r="M166" s="17"/>
    </row>
    <row r="167" spans="1:13" ht="19.5" customHeight="1" x14ac:dyDescent="0.35">
      <c r="A167" s="17">
        <v>163</v>
      </c>
      <c r="B167" s="76" t="s">
        <v>67</v>
      </c>
      <c r="C167" s="115" t="s">
        <v>370</v>
      </c>
      <c r="D167" s="113">
        <v>44275</v>
      </c>
      <c r="E167" s="114" t="s">
        <v>341</v>
      </c>
      <c r="F167" s="17" t="s">
        <v>28</v>
      </c>
      <c r="G167" s="17" t="s">
        <v>273</v>
      </c>
      <c r="H167" s="27" t="s">
        <v>230</v>
      </c>
      <c r="I167" s="27" t="s">
        <v>221</v>
      </c>
      <c r="J167" s="27">
        <v>78.63</v>
      </c>
      <c r="K167" s="27">
        <v>1400</v>
      </c>
      <c r="L167" s="27">
        <f t="shared" si="5"/>
        <v>110082</v>
      </c>
      <c r="M167" s="17"/>
    </row>
    <row r="168" spans="1:13" ht="19.5" customHeight="1" x14ac:dyDescent="0.35">
      <c r="A168" s="17">
        <v>164</v>
      </c>
      <c r="B168" s="76" t="s">
        <v>67</v>
      </c>
      <c r="C168" s="115" t="s">
        <v>370</v>
      </c>
      <c r="D168" s="113">
        <v>44275</v>
      </c>
      <c r="E168" s="114" t="s">
        <v>342</v>
      </c>
      <c r="F168" s="17" t="s">
        <v>21</v>
      </c>
      <c r="G168" s="17" t="s">
        <v>314</v>
      </c>
      <c r="H168" s="27" t="s">
        <v>230</v>
      </c>
      <c r="I168" s="27" t="s">
        <v>221</v>
      </c>
      <c r="J168" s="27">
        <v>70.23</v>
      </c>
      <c r="K168" s="27">
        <v>1400</v>
      </c>
      <c r="L168" s="27">
        <f t="shared" si="5"/>
        <v>98322</v>
      </c>
      <c r="M168" s="17"/>
    </row>
    <row r="169" spans="1:13" ht="19.5" customHeight="1" x14ac:dyDescent="0.35">
      <c r="A169" s="17">
        <v>165</v>
      </c>
      <c r="B169" s="76" t="s">
        <v>67</v>
      </c>
      <c r="C169" s="115" t="s">
        <v>370</v>
      </c>
      <c r="D169" s="113">
        <v>44275</v>
      </c>
      <c r="E169" s="114" t="s">
        <v>344</v>
      </c>
      <c r="F169" s="17" t="s">
        <v>28</v>
      </c>
      <c r="G169" s="17" t="s">
        <v>229</v>
      </c>
      <c r="H169" s="27" t="s">
        <v>230</v>
      </c>
      <c r="I169" s="27" t="s">
        <v>221</v>
      </c>
      <c r="J169" s="27">
        <v>86.29</v>
      </c>
      <c r="K169" s="27">
        <v>1400</v>
      </c>
      <c r="L169" s="27">
        <f t="shared" si="5"/>
        <v>120806.00000000001</v>
      </c>
      <c r="M169" s="17"/>
    </row>
    <row r="170" spans="1:13" ht="19.5" customHeight="1" x14ac:dyDescent="0.35">
      <c r="A170" s="17">
        <v>166</v>
      </c>
      <c r="B170" s="76" t="s">
        <v>67</v>
      </c>
      <c r="C170" s="115" t="s">
        <v>370</v>
      </c>
      <c r="D170" s="113">
        <v>44275</v>
      </c>
      <c r="E170" s="114" t="s">
        <v>345</v>
      </c>
      <c r="F170" s="17" t="s">
        <v>28</v>
      </c>
      <c r="G170" s="17" t="s">
        <v>289</v>
      </c>
      <c r="H170" s="27" t="s">
        <v>230</v>
      </c>
      <c r="I170" s="27" t="s">
        <v>221</v>
      </c>
      <c r="J170" s="27">
        <v>17.190000000000001</v>
      </c>
      <c r="K170" s="27">
        <v>1400</v>
      </c>
      <c r="L170" s="27">
        <f t="shared" si="5"/>
        <v>24066</v>
      </c>
      <c r="M170" s="17"/>
    </row>
    <row r="171" spans="1:13" ht="19.5" customHeight="1" x14ac:dyDescent="0.35">
      <c r="A171" s="17">
        <v>167</v>
      </c>
      <c r="B171" s="76" t="s">
        <v>67</v>
      </c>
      <c r="C171" s="115" t="s">
        <v>370</v>
      </c>
      <c r="D171" s="113">
        <v>44275</v>
      </c>
      <c r="E171" s="114" t="s">
        <v>346</v>
      </c>
      <c r="F171" s="17" t="s">
        <v>28</v>
      </c>
      <c r="G171" s="17" t="s">
        <v>244</v>
      </c>
      <c r="H171" s="27" t="s">
        <v>230</v>
      </c>
      <c r="I171" s="27" t="s">
        <v>221</v>
      </c>
      <c r="J171" s="27">
        <v>9.4499999999999993</v>
      </c>
      <c r="K171" s="27">
        <v>1400</v>
      </c>
      <c r="L171" s="27">
        <f t="shared" si="5"/>
        <v>13229.999999999998</v>
      </c>
      <c r="M171" s="17"/>
    </row>
    <row r="172" spans="1:13" ht="19.5" customHeight="1" x14ac:dyDescent="0.35">
      <c r="A172" s="17">
        <v>168</v>
      </c>
      <c r="B172" s="76" t="s">
        <v>67</v>
      </c>
      <c r="C172" s="115" t="s">
        <v>370</v>
      </c>
      <c r="D172" s="113">
        <v>44275</v>
      </c>
      <c r="E172" s="114" t="s">
        <v>366</v>
      </c>
      <c r="F172" s="17" t="s">
        <v>28</v>
      </c>
      <c r="G172" s="17" t="s">
        <v>271</v>
      </c>
      <c r="H172" s="27" t="s">
        <v>230</v>
      </c>
      <c r="I172" s="27" t="s">
        <v>221</v>
      </c>
      <c r="J172" s="27">
        <v>3.19</v>
      </c>
      <c r="K172" s="27">
        <v>1400</v>
      </c>
      <c r="L172" s="27">
        <f t="shared" ref="L172:L201" si="6">J172*K172</f>
        <v>4466</v>
      </c>
      <c r="M172" s="17"/>
    </row>
    <row r="173" spans="1:13" ht="19.5" customHeight="1" x14ac:dyDescent="0.35">
      <c r="A173" s="17">
        <v>169</v>
      </c>
      <c r="B173" s="76" t="s">
        <v>67</v>
      </c>
      <c r="C173" s="115" t="s">
        <v>370</v>
      </c>
      <c r="D173" s="113">
        <v>44275</v>
      </c>
      <c r="E173" s="114" t="s">
        <v>270</v>
      </c>
      <c r="F173" s="17" t="s">
        <v>28</v>
      </c>
      <c r="G173" s="17" t="s">
        <v>271</v>
      </c>
      <c r="H173" s="27" t="s">
        <v>230</v>
      </c>
      <c r="I173" s="27" t="s">
        <v>221</v>
      </c>
      <c r="J173" s="27">
        <v>5.89</v>
      </c>
      <c r="K173" s="27">
        <v>1400</v>
      </c>
      <c r="L173" s="27">
        <f t="shared" si="6"/>
        <v>8246</v>
      </c>
      <c r="M173" s="17"/>
    </row>
    <row r="174" spans="1:13" ht="19.5" customHeight="1" x14ac:dyDescent="0.35">
      <c r="A174" s="17">
        <v>170</v>
      </c>
      <c r="B174" s="76" t="s">
        <v>67</v>
      </c>
      <c r="C174" s="115" t="s">
        <v>370</v>
      </c>
      <c r="D174" s="113">
        <v>44275</v>
      </c>
      <c r="E174" s="114" t="s">
        <v>367</v>
      </c>
      <c r="F174" s="17" t="s">
        <v>28</v>
      </c>
      <c r="G174" s="17" t="s">
        <v>271</v>
      </c>
      <c r="H174" s="27" t="s">
        <v>230</v>
      </c>
      <c r="I174" s="27" t="s">
        <v>221</v>
      </c>
      <c r="J174" s="27">
        <v>5.79</v>
      </c>
      <c r="K174" s="27">
        <v>1400</v>
      </c>
      <c r="L174" s="27">
        <f t="shared" si="6"/>
        <v>8106</v>
      </c>
      <c r="M174" s="17"/>
    </row>
    <row r="175" spans="1:13" ht="19.5" customHeight="1" x14ac:dyDescent="0.35">
      <c r="A175" s="17">
        <v>171</v>
      </c>
      <c r="B175" s="76" t="s">
        <v>67</v>
      </c>
      <c r="C175" s="115" t="s">
        <v>370</v>
      </c>
      <c r="D175" s="113">
        <v>44275</v>
      </c>
      <c r="E175" s="114" t="s">
        <v>368</v>
      </c>
      <c r="F175" s="17" t="s">
        <v>28</v>
      </c>
      <c r="G175" s="17" t="s">
        <v>294</v>
      </c>
      <c r="H175" s="27" t="s">
        <v>230</v>
      </c>
      <c r="I175" s="27" t="s">
        <v>221</v>
      </c>
      <c r="J175" s="27">
        <v>5.43</v>
      </c>
      <c r="K175" s="27">
        <v>1400</v>
      </c>
      <c r="L175" s="27">
        <f t="shared" si="6"/>
        <v>7602</v>
      </c>
      <c r="M175" s="17"/>
    </row>
    <row r="176" spans="1:13" ht="19.5" customHeight="1" x14ac:dyDescent="0.35">
      <c r="A176" s="17">
        <v>172</v>
      </c>
      <c r="B176" s="76" t="s">
        <v>67</v>
      </c>
      <c r="C176" s="115" t="s">
        <v>370</v>
      </c>
      <c r="D176" s="113">
        <v>44275</v>
      </c>
      <c r="E176" s="114" t="s">
        <v>327</v>
      </c>
      <c r="F176" s="17" t="s">
        <v>28</v>
      </c>
      <c r="G176" s="17" t="s">
        <v>255</v>
      </c>
      <c r="H176" s="27" t="s">
        <v>230</v>
      </c>
      <c r="I176" s="27" t="s">
        <v>221</v>
      </c>
      <c r="J176" s="27">
        <v>191.67</v>
      </c>
      <c r="K176" s="27">
        <v>1400</v>
      </c>
      <c r="L176" s="27">
        <f t="shared" si="6"/>
        <v>268338</v>
      </c>
      <c r="M176" s="17"/>
    </row>
    <row r="177" spans="1:13" ht="19.5" customHeight="1" x14ac:dyDescent="0.35">
      <c r="A177" s="17">
        <v>173</v>
      </c>
      <c r="B177" s="76" t="s">
        <v>67</v>
      </c>
      <c r="C177" s="115" t="s">
        <v>370</v>
      </c>
      <c r="D177" s="113">
        <v>44275</v>
      </c>
      <c r="E177" s="114" t="s">
        <v>328</v>
      </c>
      <c r="F177" s="17" t="s">
        <v>28</v>
      </c>
      <c r="G177" s="17" t="s">
        <v>308</v>
      </c>
      <c r="H177" s="27" t="s">
        <v>230</v>
      </c>
      <c r="I177" s="27" t="s">
        <v>221</v>
      </c>
      <c r="J177" s="27">
        <v>22.32</v>
      </c>
      <c r="K177" s="27">
        <v>1400</v>
      </c>
      <c r="L177" s="27">
        <f t="shared" si="6"/>
        <v>31248</v>
      </c>
      <c r="M177" s="17"/>
    </row>
    <row r="178" spans="1:13" ht="19.5" customHeight="1" x14ac:dyDescent="0.35">
      <c r="A178" s="17">
        <v>174</v>
      </c>
      <c r="B178" s="76" t="s">
        <v>67</v>
      </c>
      <c r="C178" s="115" t="s">
        <v>370</v>
      </c>
      <c r="D178" s="113">
        <v>44275</v>
      </c>
      <c r="E178" s="114" t="s">
        <v>329</v>
      </c>
      <c r="F178" s="17" t="s">
        <v>28</v>
      </c>
      <c r="G178" s="17" t="s">
        <v>308</v>
      </c>
      <c r="H178" s="27" t="s">
        <v>230</v>
      </c>
      <c r="I178" s="27" t="s">
        <v>221</v>
      </c>
      <c r="J178" s="27">
        <v>51.24</v>
      </c>
      <c r="K178" s="27">
        <v>1400</v>
      </c>
      <c r="L178" s="27">
        <f t="shared" si="6"/>
        <v>71736</v>
      </c>
      <c r="M178" s="17"/>
    </row>
    <row r="179" spans="1:13" ht="19.5" customHeight="1" x14ac:dyDescent="0.35">
      <c r="A179" s="17">
        <v>175</v>
      </c>
      <c r="B179" s="76" t="s">
        <v>67</v>
      </c>
      <c r="C179" s="115" t="s">
        <v>370</v>
      </c>
      <c r="D179" s="113">
        <v>44275</v>
      </c>
      <c r="E179" s="114" t="s">
        <v>330</v>
      </c>
      <c r="F179" s="17" t="s">
        <v>28</v>
      </c>
      <c r="G179" s="17" t="s">
        <v>308</v>
      </c>
      <c r="H179" s="27" t="s">
        <v>230</v>
      </c>
      <c r="I179" s="27" t="s">
        <v>221</v>
      </c>
      <c r="J179" s="27">
        <v>39.14</v>
      </c>
      <c r="K179" s="27">
        <v>1400</v>
      </c>
      <c r="L179" s="27">
        <f t="shared" si="6"/>
        <v>54796</v>
      </c>
      <c r="M179" s="17"/>
    </row>
    <row r="180" spans="1:13" ht="19.5" customHeight="1" x14ac:dyDescent="0.35">
      <c r="A180" s="17">
        <v>176</v>
      </c>
      <c r="B180" s="76" t="s">
        <v>67</v>
      </c>
      <c r="C180" s="115" t="s">
        <v>370</v>
      </c>
      <c r="D180" s="113">
        <v>44275</v>
      </c>
      <c r="E180" s="114" t="s">
        <v>331</v>
      </c>
      <c r="F180" s="17" t="s">
        <v>28</v>
      </c>
      <c r="G180" s="17" t="s">
        <v>292</v>
      </c>
      <c r="H180" s="27" t="s">
        <v>230</v>
      </c>
      <c r="I180" s="27" t="s">
        <v>221</v>
      </c>
      <c r="J180" s="27">
        <v>134.85</v>
      </c>
      <c r="K180" s="27">
        <v>1400</v>
      </c>
      <c r="L180" s="27">
        <f t="shared" si="6"/>
        <v>188790</v>
      </c>
      <c r="M180" s="17"/>
    </row>
    <row r="181" spans="1:13" ht="19.5" customHeight="1" x14ac:dyDescent="0.35">
      <c r="A181" s="17">
        <v>177</v>
      </c>
      <c r="B181" s="76" t="s">
        <v>67</v>
      </c>
      <c r="C181" s="115" t="s">
        <v>370</v>
      </c>
      <c r="D181" s="113">
        <v>44275</v>
      </c>
      <c r="E181" s="114" t="s">
        <v>332</v>
      </c>
      <c r="F181" s="17" t="s">
        <v>28</v>
      </c>
      <c r="G181" s="17" t="s">
        <v>308</v>
      </c>
      <c r="H181" s="27" t="s">
        <v>230</v>
      </c>
      <c r="I181" s="27" t="s">
        <v>221</v>
      </c>
      <c r="J181" s="27">
        <v>139.86000000000001</v>
      </c>
      <c r="K181" s="27">
        <v>1400</v>
      </c>
      <c r="L181" s="27">
        <f t="shared" si="6"/>
        <v>195804.00000000003</v>
      </c>
      <c r="M181" s="17"/>
    </row>
    <row r="182" spans="1:13" ht="19.5" customHeight="1" x14ac:dyDescent="0.35">
      <c r="A182" s="17">
        <v>178</v>
      </c>
      <c r="B182" s="76" t="s">
        <v>67</v>
      </c>
      <c r="C182" s="115" t="s">
        <v>370</v>
      </c>
      <c r="D182" s="113">
        <v>44275</v>
      </c>
      <c r="E182" s="114" t="s">
        <v>333</v>
      </c>
      <c r="F182" s="17" t="s">
        <v>21</v>
      </c>
      <c r="G182" s="17" t="s">
        <v>308</v>
      </c>
      <c r="H182" s="27" t="s">
        <v>230</v>
      </c>
      <c r="I182" s="27" t="s">
        <v>221</v>
      </c>
      <c r="J182" s="27">
        <v>35.81</v>
      </c>
      <c r="K182" s="27">
        <v>1400</v>
      </c>
      <c r="L182" s="27">
        <f t="shared" si="6"/>
        <v>50134</v>
      </c>
      <c r="M182" s="17"/>
    </row>
    <row r="183" spans="1:13" ht="19.5" customHeight="1" x14ac:dyDescent="0.35">
      <c r="A183" s="17">
        <v>179</v>
      </c>
      <c r="B183" s="76" t="s">
        <v>67</v>
      </c>
      <c r="C183" s="115" t="s">
        <v>370</v>
      </c>
      <c r="D183" s="113">
        <v>44275</v>
      </c>
      <c r="E183" s="114" t="s">
        <v>334</v>
      </c>
      <c r="F183" s="17" t="s">
        <v>21</v>
      </c>
      <c r="G183" s="17" t="s">
        <v>308</v>
      </c>
      <c r="H183" s="27" t="s">
        <v>230</v>
      </c>
      <c r="I183" s="27" t="s">
        <v>221</v>
      </c>
      <c r="J183" s="27">
        <v>45.03</v>
      </c>
      <c r="K183" s="27">
        <v>1400</v>
      </c>
      <c r="L183" s="27">
        <f t="shared" si="6"/>
        <v>63042</v>
      </c>
      <c r="M183" s="17"/>
    </row>
    <row r="184" spans="1:13" ht="19.5" customHeight="1" x14ac:dyDescent="0.35">
      <c r="A184" s="17">
        <v>180</v>
      </c>
      <c r="B184" s="76" t="s">
        <v>67</v>
      </c>
      <c r="C184" s="115" t="s">
        <v>370</v>
      </c>
      <c r="D184" s="113">
        <v>44275</v>
      </c>
      <c r="E184" s="114" t="s">
        <v>335</v>
      </c>
      <c r="F184" s="17" t="s">
        <v>28</v>
      </c>
      <c r="G184" s="17" t="s">
        <v>308</v>
      </c>
      <c r="H184" s="27" t="s">
        <v>230</v>
      </c>
      <c r="I184" s="27" t="s">
        <v>221</v>
      </c>
      <c r="J184" s="27">
        <v>22.72</v>
      </c>
      <c r="K184" s="27">
        <v>1400</v>
      </c>
      <c r="L184" s="27">
        <f t="shared" si="6"/>
        <v>31808</v>
      </c>
      <c r="M184" s="17"/>
    </row>
    <row r="185" spans="1:13" ht="19.5" customHeight="1" x14ac:dyDescent="0.35">
      <c r="A185" s="17">
        <v>181</v>
      </c>
      <c r="B185" s="76" t="s">
        <v>67</v>
      </c>
      <c r="C185" s="115" t="s">
        <v>370</v>
      </c>
      <c r="D185" s="113">
        <v>44275</v>
      </c>
      <c r="E185" s="114" t="s">
        <v>336</v>
      </c>
      <c r="F185" s="17" t="s">
        <v>28</v>
      </c>
      <c r="G185" s="17" t="s">
        <v>292</v>
      </c>
      <c r="H185" s="27" t="s">
        <v>230</v>
      </c>
      <c r="I185" s="27" t="s">
        <v>221</v>
      </c>
      <c r="J185" s="27">
        <v>26.09</v>
      </c>
      <c r="K185" s="27">
        <v>1400</v>
      </c>
      <c r="L185" s="27">
        <f t="shared" si="6"/>
        <v>36526</v>
      </c>
      <c r="M185" s="17"/>
    </row>
    <row r="186" spans="1:13" ht="19.5" customHeight="1" x14ac:dyDescent="0.35">
      <c r="A186" s="17">
        <v>182</v>
      </c>
      <c r="B186" s="76" t="s">
        <v>67</v>
      </c>
      <c r="C186" s="115" t="s">
        <v>370</v>
      </c>
      <c r="D186" s="113">
        <v>44275</v>
      </c>
      <c r="E186" s="114" t="s">
        <v>337</v>
      </c>
      <c r="F186" s="17" t="s">
        <v>28</v>
      </c>
      <c r="G186" s="17" t="s">
        <v>292</v>
      </c>
      <c r="H186" s="27" t="s">
        <v>230</v>
      </c>
      <c r="I186" s="27" t="s">
        <v>221</v>
      </c>
      <c r="J186" s="27">
        <v>30.55</v>
      </c>
      <c r="K186" s="27">
        <v>1400</v>
      </c>
      <c r="L186" s="27">
        <f t="shared" si="6"/>
        <v>42770</v>
      </c>
      <c r="M186" s="17"/>
    </row>
    <row r="187" spans="1:13" ht="19.5" customHeight="1" x14ac:dyDescent="0.35">
      <c r="A187" s="17">
        <v>183</v>
      </c>
      <c r="B187" s="76" t="s">
        <v>67</v>
      </c>
      <c r="C187" s="115" t="s">
        <v>370</v>
      </c>
      <c r="D187" s="110">
        <v>44275</v>
      </c>
      <c r="E187" s="17" t="s">
        <v>347</v>
      </c>
      <c r="F187" s="17" t="s">
        <v>28</v>
      </c>
      <c r="G187" s="17" t="s">
        <v>348</v>
      </c>
      <c r="H187" s="17" t="s">
        <v>230</v>
      </c>
      <c r="I187" s="27" t="s">
        <v>221</v>
      </c>
      <c r="J187" s="27">
        <v>21.25</v>
      </c>
      <c r="K187" s="27">
        <v>1400</v>
      </c>
      <c r="L187" s="27">
        <f t="shared" si="6"/>
        <v>29750</v>
      </c>
      <c r="M187" s="17"/>
    </row>
    <row r="188" spans="1:13" ht="19.5" customHeight="1" x14ac:dyDescent="0.35">
      <c r="A188" s="17">
        <v>184</v>
      </c>
      <c r="B188" s="76" t="s">
        <v>67</v>
      </c>
      <c r="C188" s="115" t="s">
        <v>370</v>
      </c>
      <c r="D188" s="110">
        <v>44275</v>
      </c>
      <c r="E188" s="17" t="s">
        <v>351</v>
      </c>
      <c r="F188" s="17" t="s">
        <v>28</v>
      </c>
      <c r="G188" s="17" t="s">
        <v>352</v>
      </c>
      <c r="H188" s="17" t="s">
        <v>230</v>
      </c>
      <c r="I188" s="27" t="s">
        <v>221</v>
      </c>
      <c r="J188" s="27">
        <v>18.46</v>
      </c>
      <c r="K188" s="27">
        <v>1400</v>
      </c>
      <c r="L188" s="27">
        <f t="shared" si="6"/>
        <v>25844</v>
      </c>
      <c r="M188" s="17"/>
    </row>
    <row r="189" spans="1:13" ht="19.5" customHeight="1" x14ac:dyDescent="0.35">
      <c r="A189" s="17">
        <v>185</v>
      </c>
      <c r="B189" s="76" t="s">
        <v>67</v>
      </c>
      <c r="C189" s="115" t="s">
        <v>370</v>
      </c>
      <c r="D189" s="110">
        <v>44275</v>
      </c>
      <c r="E189" s="17" t="s">
        <v>353</v>
      </c>
      <c r="F189" s="17" t="s">
        <v>28</v>
      </c>
      <c r="G189" s="17" t="s">
        <v>354</v>
      </c>
      <c r="H189" s="17" t="s">
        <v>230</v>
      </c>
      <c r="I189" s="27" t="s">
        <v>221</v>
      </c>
      <c r="J189" s="27">
        <v>58.12</v>
      </c>
      <c r="K189" s="27">
        <v>1400</v>
      </c>
      <c r="L189" s="27">
        <f t="shared" si="6"/>
        <v>81368</v>
      </c>
      <c r="M189" s="17"/>
    </row>
    <row r="190" spans="1:13" ht="19.5" customHeight="1" x14ac:dyDescent="0.35">
      <c r="A190" s="17">
        <v>186</v>
      </c>
      <c r="B190" s="76" t="s">
        <v>67</v>
      </c>
      <c r="C190" s="115" t="s">
        <v>370</v>
      </c>
      <c r="D190" s="110">
        <v>44275</v>
      </c>
      <c r="E190" s="17" t="s">
        <v>355</v>
      </c>
      <c r="F190" s="17" t="s">
        <v>28</v>
      </c>
      <c r="G190" s="17" t="s">
        <v>354</v>
      </c>
      <c r="H190" s="17" t="s">
        <v>230</v>
      </c>
      <c r="I190" s="27" t="s">
        <v>221</v>
      </c>
      <c r="J190" s="27">
        <v>27.78</v>
      </c>
      <c r="K190" s="27">
        <v>1400</v>
      </c>
      <c r="L190" s="27">
        <f t="shared" si="6"/>
        <v>38892</v>
      </c>
      <c r="M190" s="17"/>
    </row>
    <row r="191" spans="1:13" ht="19.5" customHeight="1" x14ac:dyDescent="0.35">
      <c r="A191" s="17">
        <v>187</v>
      </c>
      <c r="B191" s="76" t="s">
        <v>67</v>
      </c>
      <c r="C191" s="115" t="s">
        <v>370</v>
      </c>
      <c r="D191" s="110">
        <v>44275</v>
      </c>
      <c r="E191" s="17" t="s">
        <v>356</v>
      </c>
      <c r="F191" s="17" t="s">
        <v>28</v>
      </c>
      <c r="G191" s="17" t="s">
        <v>354</v>
      </c>
      <c r="H191" s="17" t="s">
        <v>230</v>
      </c>
      <c r="I191" s="27" t="s">
        <v>221</v>
      </c>
      <c r="J191" s="27">
        <v>10.92</v>
      </c>
      <c r="K191" s="27">
        <v>1400</v>
      </c>
      <c r="L191" s="27">
        <f t="shared" si="6"/>
        <v>15288</v>
      </c>
      <c r="M191" s="17"/>
    </row>
    <row r="192" spans="1:13" ht="19.5" customHeight="1" x14ac:dyDescent="0.35">
      <c r="A192" s="17">
        <v>188</v>
      </c>
      <c r="B192" s="76" t="s">
        <v>67</v>
      </c>
      <c r="C192" s="115" t="s">
        <v>370</v>
      </c>
      <c r="D192" s="110">
        <v>44275</v>
      </c>
      <c r="E192" s="27" t="s">
        <v>357</v>
      </c>
      <c r="F192" s="17" t="s">
        <v>28</v>
      </c>
      <c r="G192" s="27" t="s">
        <v>358</v>
      </c>
      <c r="H192" s="17" t="s">
        <v>230</v>
      </c>
      <c r="I192" s="27" t="s">
        <v>221</v>
      </c>
      <c r="J192" s="27">
        <v>40.07</v>
      </c>
      <c r="K192" s="27">
        <v>1400</v>
      </c>
      <c r="L192" s="27">
        <f t="shared" si="6"/>
        <v>56098</v>
      </c>
      <c r="M192" s="17"/>
    </row>
    <row r="193" spans="1:13" ht="19.5" customHeight="1" x14ac:dyDescent="0.35">
      <c r="A193" s="17">
        <v>189</v>
      </c>
      <c r="B193" s="76" t="s">
        <v>67</v>
      </c>
      <c r="C193" s="115" t="s">
        <v>370</v>
      </c>
      <c r="D193" s="110">
        <v>44275</v>
      </c>
      <c r="E193" s="27" t="s">
        <v>359</v>
      </c>
      <c r="F193" s="17" t="s">
        <v>28</v>
      </c>
      <c r="G193" s="27" t="s">
        <v>358</v>
      </c>
      <c r="H193" s="17" t="s">
        <v>230</v>
      </c>
      <c r="I193" s="27" t="s">
        <v>221</v>
      </c>
      <c r="J193" s="27">
        <v>89.46</v>
      </c>
      <c r="K193" s="27">
        <v>1400</v>
      </c>
      <c r="L193" s="27">
        <f t="shared" si="6"/>
        <v>125243.99999999999</v>
      </c>
      <c r="M193" s="17"/>
    </row>
    <row r="194" spans="1:13" ht="19.5" customHeight="1" x14ac:dyDescent="0.35">
      <c r="A194" s="17">
        <v>190</v>
      </c>
      <c r="B194" s="76" t="s">
        <v>67</v>
      </c>
      <c r="C194" s="115" t="s">
        <v>370</v>
      </c>
      <c r="D194" s="110">
        <v>44275</v>
      </c>
      <c r="E194" s="27" t="s">
        <v>360</v>
      </c>
      <c r="F194" s="17" t="s">
        <v>28</v>
      </c>
      <c r="G194" s="27" t="s">
        <v>358</v>
      </c>
      <c r="H194" s="17" t="s">
        <v>230</v>
      </c>
      <c r="I194" s="27" t="s">
        <v>221</v>
      </c>
      <c r="J194" s="27">
        <v>18.46</v>
      </c>
      <c r="K194" s="27">
        <v>1400</v>
      </c>
      <c r="L194" s="27">
        <f t="shared" si="6"/>
        <v>25844</v>
      </c>
      <c r="M194" s="17"/>
    </row>
    <row r="195" spans="1:13" ht="19.5" customHeight="1" x14ac:dyDescent="0.35">
      <c r="A195" s="17">
        <v>191</v>
      </c>
      <c r="B195" s="76" t="s">
        <v>67</v>
      </c>
      <c r="C195" s="115" t="s">
        <v>370</v>
      </c>
      <c r="D195" s="110">
        <v>44275</v>
      </c>
      <c r="E195" s="27" t="s">
        <v>361</v>
      </c>
      <c r="F195" s="17" t="s">
        <v>28</v>
      </c>
      <c r="G195" s="27" t="s">
        <v>358</v>
      </c>
      <c r="H195" s="17" t="s">
        <v>230</v>
      </c>
      <c r="I195" s="27" t="s">
        <v>221</v>
      </c>
      <c r="J195" s="27">
        <v>20.18</v>
      </c>
      <c r="K195" s="27">
        <v>1400</v>
      </c>
      <c r="L195" s="27">
        <f t="shared" si="6"/>
        <v>28252</v>
      </c>
      <c r="M195" s="17"/>
    </row>
    <row r="196" spans="1:13" ht="19.5" customHeight="1" x14ac:dyDescent="0.35">
      <c r="A196" s="17">
        <v>192</v>
      </c>
      <c r="B196" s="76" t="s">
        <v>67</v>
      </c>
      <c r="C196" s="115" t="s">
        <v>370</v>
      </c>
      <c r="D196" s="110">
        <v>44275</v>
      </c>
      <c r="E196" s="27" t="s">
        <v>362</v>
      </c>
      <c r="F196" s="17" t="s">
        <v>28</v>
      </c>
      <c r="G196" s="27" t="s">
        <v>358</v>
      </c>
      <c r="H196" s="17" t="s">
        <v>230</v>
      </c>
      <c r="I196" s="27" t="s">
        <v>221</v>
      </c>
      <c r="J196" s="27">
        <v>20.53</v>
      </c>
      <c r="K196" s="27">
        <v>1400</v>
      </c>
      <c r="L196" s="27">
        <f t="shared" si="6"/>
        <v>28742</v>
      </c>
      <c r="M196" s="17"/>
    </row>
    <row r="197" spans="1:13" ht="19.5" customHeight="1" x14ac:dyDescent="0.35">
      <c r="A197" s="17">
        <v>193</v>
      </c>
      <c r="B197" s="76" t="s">
        <v>67</v>
      </c>
      <c r="C197" s="115" t="s">
        <v>370</v>
      </c>
      <c r="D197" s="110">
        <v>44275</v>
      </c>
      <c r="E197" s="17" t="s">
        <v>266</v>
      </c>
      <c r="F197" s="17" t="s">
        <v>28</v>
      </c>
      <c r="G197" s="17" t="s">
        <v>267</v>
      </c>
      <c r="H197" s="17" t="s">
        <v>230</v>
      </c>
      <c r="I197" s="27" t="s">
        <v>221</v>
      </c>
      <c r="J197" s="27">
        <v>21.79</v>
      </c>
      <c r="K197" s="27">
        <v>1400</v>
      </c>
      <c r="L197" s="27">
        <f t="shared" si="6"/>
        <v>30506</v>
      </c>
      <c r="M197" s="17"/>
    </row>
    <row r="198" spans="1:13" ht="19.5" customHeight="1" x14ac:dyDescent="0.35">
      <c r="A198" s="17">
        <v>194</v>
      </c>
      <c r="B198" s="76" t="s">
        <v>67</v>
      </c>
      <c r="C198" s="115" t="s">
        <v>370</v>
      </c>
      <c r="D198" s="110">
        <v>44275</v>
      </c>
      <c r="E198" s="17" t="s">
        <v>363</v>
      </c>
      <c r="F198" s="17" t="s">
        <v>28</v>
      </c>
      <c r="G198" s="17" t="s">
        <v>292</v>
      </c>
      <c r="H198" s="17" t="s">
        <v>230</v>
      </c>
      <c r="I198" s="27" t="s">
        <v>221</v>
      </c>
      <c r="J198" s="27">
        <v>21.86</v>
      </c>
      <c r="K198" s="27">
        <v>1400</v>
      </c>
      <c r="L198" s="27">
        <f t="shared" si="6"/>
        <v>30604</v>
      </c>
      <c r="M198" s="17"/>
    </row>
    <row r="199" spans="1:13" ht="19.5" customHeight="1" x14ac:dyDescent="0.35">
      <c r="A199" s="17">
        <v>195</v>
      </c>
      <c r="B199" s="76" t="s">
        <v>67</v>
      </c>
      <c r="C199" s="115" t="s">
        <v>370</v>
      </c>
      <c r="D199" s="110">
        <v>44275</v>
      </c>
      <c r="E199" s="17" t="s">
        <v>309</v>
      </c>
      <c r="F199" s="17" t="s">
        <v>28</v>
      </c>
      <c r="G199" s="17" t="s">
        <v>308</v>
      </c>
      <c r="H199" s="17" t="s">
        <v>230</v>
      </c>
      <c r="I199" s="27" t="s">
        <v>221</v>
      </c>
      <c r="J199" s="27">
        <v>12.45</v>
      </c>
      <c r="K199" s="27">
        <v>1400</v>
      </c>
      <c r="L199" s="27">
        <f t="shared" si="6"/>
        <v>17430</v>
      </c>
      <c r="M199" s="17"/>
    </row>
    <row r="200" spans="1:13" ht="19.5" customHeight="1" x14ac:dyDescent="0.35">
      <c r="A200" s="17">
        <v>196</v>
      </c>
      <c r="B200" s="76" t="s">
        <v>67</v>
      </c>
      <c r="C200" s="115" t="s">
        <v>370</v>
      </c>
      <c r="D200" s="110">
        <v>44275</v>
      </c>
      <c r="E200" s="17" t="s">
        <v>310</v>
      </c>
      <c r="F200" s="17" t="s">
        <v>28</v>
      </c>
      <c r="G200" s="17" t="s">
        <v>308</v>
      </c>
      <c r="H200" s="17" t="s">
        <v>230</v>
      </c>
      <c r="I200" s="27" t="s">
        <v>221</v>
      </c>
      <c r="J200" s="27">
        <v>24.49</v>
      </c>
      <c r="K200" s="27">
        <v>1400</v>
      </c>
      <c r="L200" s="27">
        <f t="shared" si="6"/>
        <v>34286</v>
      </c>
      <c r="M200" s="17"/>
    </row>
    <row r="201" spans="1:13" ht="19.5" customHeight="1" x14ac:dyDescent="0.35">
      <c r="A201" s="17">
        <v>197</v>
      </c>
      <c r="B201" s="76" t="s">
        <v>67</v>
      </c>
      <c r="C201" s="115" t="s">
        <v>370</v>
      </c>
      <c r="D201" s="110">
        <v>44275</v>
      </c>
      <c r="E201" s="203" t="s">
        <v>320</v>
      </c>
      <c r="F201" s="17" t="s">
        <v>28</v>
      </c>
      <c r="G201" s="17" t="s">
        <v>219</v>
      </c>
      <c r="H201" s="17" t="s">
        <v>220</v>
      </c>
      <c r="I201" s="17" t="s">
        <v>221</v>
      </c>
      <c r="J201" s="27">
        <v>100</v>
      </c>
      <c r="K201" s="27">
        <v>1600</v>
      </c>
      <c r="L201" s="27">
        <f t="shared" si="6"/>
        <v>160000</v>
      </c>
      <c r="M201" s="17"/>
    </row>
    <row r="202" spans="1:13" ht="19.5" hidden="1" customHeight="1" x14ac:dyDescent="0.35">
      <c r="A202" s="17">
        <v>198</v>
      </c>
      <c r="B202" s="76" t="s">
        <v>66</v>
      </c>
      <c r="C202" s="65" t="s">
        <v>204</v>
      </c>
      <c r="D202" s="116">
        <v>44183</v>
      </c>
      <c r="E202" s="117" t="s">
        <v>376</v>
      </c>
      <c r="F202" s="17" t="s">
        <v>35</v>
      </c>
      <c r="G202" s="117" t="s">
        <v>377</v>
      </c>
      <c r="H202" s="27" t="s">
        <v>155</v>
      </c>
      <c r="I202" s="27">
        <v>1</v>
      </c>
      <c r="J202" s="27">
        <v>9</v>
      </c>
      <c r="K202" s="78">
        <v>1200</v>
      </c>
      <c r="L202" s="78">
        <f>J202*K202</f>
        <v>10800</v>
      </c>
      <c r="M202" s="106"/>
    </row>
    <row r="203" spans="1:13" ht="19.5" hidden="1" customHeight="1" x14ac:dyDescent="0.35">
      <c r="A203" s="17">
        <v>199</v>
      </c>
      <c r="B203" s="76" t="s">
        <v>66</v>
      </c>
      <c r="C203" s="65" t="s">
        <v>204</v>
      </c>
      <c r="D203" s="116">
        <v>44183</v>
      </c>
      <c r="E203" s="117" t="s">
        <v>378</v>
      </c>
      <c r="F203" s="17" t="s">
        <v>35</v>
      </c>
      <c r="G203" s="117" t="s">
        <v>377</v>
      </c>
      <c r="H203" s="27" t="s">
        <v>145</v>
      </c>
      <c r="I203" s="27">
        <v>0</v>
      </c>
      <c r="J203" s="27">
        <v>9</v>
      </c>
      <c r="K203" s="78">
        <v>1200</v>
      </c>
      <c r="L203" s="78">
        <f t="shared" ref="L203:L217" si="7">J203*K203</f>
        <v>10800</v>
      </c>
      <c r="M203" s="106"/>
    </row>
    <row r="204" spans="1:13" ht="19.5" hidden="1" customHeight="1" x14ac:dyDescent="0.35">
      <c r="A204" s="17">
        <v>200</v>
      </c>
      <c r="B204" s="76" t="s">
        <v>66</v>
      </c>
      <c r="C204" s="65" t="s">
        <v>204</v>
      </c>
      <c r="D204" s="116">
        <v>44183</v>
      </c>
      <c r="E204" s="117" t="s">
        <v>379</v>
      </c>
      <c r="F204" s="17" t="s">
        <v>35</v>
      </c>
      <c r="G204" s="117" t="s">
        <v>377</v>
      </c>
      <c r="H204" s="27" t="s">
        <v>145</v>
      </c>
      <c r="I204" s="27">
        <v>1</v>
      </c>
      <c r="J204" s="27">
        <v>9</v>
      </c>
      <c r="K204" s="78">
        <v>1200</v>
      </c>
      <c r="L204" s="78">
        <f t="shared" si="7"/>
        <v>10800</v>
      </c>
      <c r="M204" s="106"/>
    </row>
    <row r="205" spans="1:13" ht="19.5" hidden="1" customHeight="1" x14ac:dyDescent="0.35">
      <c r="A205" s="17">
        <v>201</v>
      </c>
      <c r="B205" s="76" t="s">
        <v>66</v>
      </c>
      <c r="C205" s="65" t="s">
        <v>204</v>
      </c>
      <c r="D205" s="116">
        <v>44183</v>
      </c>
      <c r="E205" s="117" t="s">
        <v>380</v>
      </c>
      <c r="F205" s="17" t="s">
        <v>35</v>
      </c>
      <c r="G205" s="117" t="s">
        <v>381</v>
      </c>
      <c r="H205" s="27" t="s">
        <v>145</v>
      </c>
      <c r="I205" s="27">
        <v>1</v>
      </c>
      <c r="J205" s="27">
        <v>9</v>
      </c>
      <c r="K205" s="132"/>
      <c r="L205" s="78">
        <f t="shared" si="7"/>
        <v>0</v>
      </c>
      <c r="M205" s="106"/>
    </row>
    <row r="206" spans="1:13" ht="19.5" hidden="1" customHeight="1" x14ac:dyDescent="0.35">
      <c r="A206" s="17">
        <v>202</v>
      </c>
      <c r="B206" s="76" t="s">
        <v>66</v>
      </c>
      <c r="C206" s="65" t="s">
        <v>204</v>
      </c>
      <c r="D206" s="116">
        <v>44276</v>
      </c>
      <c r="E206" s="117" t="s">
        <v>382</v>
      </c>
      <c r="F206" s="17" t="s">
        <v>35</v>
      </c>
      <c r="G206" s="117" t="s">
        <v>383</v>
      </c>
      <c r="H206" s="27" t="s">
        <v>145</v>
      </c>
      <c r="I206" s="27">
        <v>1</v>
      </c>
      <c r="J206" s="27">
        <v>9</v>
      </c>
      <c r="K206" s="132"/>
      <c r="L206" s="78">
        <f t="shared" si="7"/>
        <v>0</v>
      </c>
      <c r="M206" s="106"/>
    </row>
    <row r="207" spans="1:13" ht="19.5" hidden="1" customHeight="1" x14ac:dyDescent="0.35">
      <c r="A207" s="17">
        <v>203</v>
      </c>
      <c r="B207" s="76" t="s">
        <v>66</v>
      </c>
      <c r="C207" s="65" t="s">
        <v>204</v>
      </c>
      <c r="D207" s="116">
        <v>44276</v>
      </c>
      <c r="E207" s="117" t="s">
        <v>384</v>
      </c>
      <c r="F207" s="17" t="s">
        <v>35</v>
      </c>
      <c r="G207" s="117" t="s">
        <v>381</v>
      </c>
      <c r="H207" s="27" t="s">
        <v>145</v>
      </c>
      <c r="I207" s="27">
        <v>1</v>
      </c>
      <c r="J207" s="27">
        <v>9</v>
      </c>
      <c r="K207" s="132"/>
      <c r="L207" s="78">
        <f t="shared" si="7"/>
        <v>0</v>
      </c>
      <c r="M207" s="106"/>
    </row>
    <row r="208" spans="1:13" ht="19.5" hidden="1" customHeight="1" x14ac:dyDescent="0.35">
      <c r="A208" s="17">
        <v>204</v>
      </c>
      <c r="B208" s="76" t="s">
        <v>66</v>
      </c>
      <c r="C208" s="65" t="s">
        <v>204</v>
      </c>
      <c r="D208" s="116">
        <v>44276</v>
      </c>
      <c r="E208" s="117" t="s">
        <v>385</v>
      </c>
      <c r="F208" s="17" t="s">
        <v>35</v>
      </c>
      <c r="G208" s="118" t="s">
        <v>381</v>
      </c>
      <c r="H208" s="27" t="s">
        <v>145</v>
      </c>
      <c r="I208" s="27">
        <v>1</v>
      </c>
      <c r="J208" s="27">
        <v>9</v>
      </c>
      <c r="K208" s="132"/>
      <c r="L208" s="78">
        <f t="shared" si="7"/>
        <v>0</v>
      </c>
      <c r="M208" s="106"/>
    </row>
    <row r="209" spans="1:13" ht="19.5" hidden="1" customHeight="1" x14ac:dyDescent="0.35">
      <c r="A209" s="17">
        <v>205</v>
      </c>
      <c r="B209" s="76" t="s">
        <v>66</v>
      </c>
      <c r="C209" s="65" t="s">
        <v>204</v>
      </c>
      <c r="D209" s="116">
        <v>44276</v>
      </c>
      <c r="E209" s="117" t="s">
        <v>386</v>
      </c>
      <c r="F209" s="17" t="s">
        <v>35</v>
      </c>
      <c r="G209" s="118" t="s">
        <v>381</v>
      </c>
      <c r="H209" s="27" t="s">
        <v>145</v>
      </c>
      <c r="I209" s="27">
        <v>1</v>
      </c>
      <c r="J209" s="27">
        <v>9</v>
      </c>
      <c r="K209" s="132"/>
      <c r="L209" s="78">
        <f t="shared" si="7"/>
        <v>0</v>
      </c>
      <c r="M209" s="106"/>
    </row>
    <row r="210" spans="1:13" ht="19.5" hidden="1" customHeight="1" x14ac:dyDescent="0.35">
      <c r="A210" s="17">
        <v>206</v>
      </c>
      <c r="B210" s="76" t="s">
        <v>66</v>
      </c>
      <c r="C210" s="65" t="s">
        <v>204</v>
      </c>
      <c r="D210" s="116">
        <v>44276</v>
      </c>
      <c r="E210" s="117" t="s">
        <v>387</v>
      </c>
      <c r="F210" s="17" t="s">
        <v>35</v>
      </c>
      <c r="G210" s="118" t="s">
        <v>383</v>
      </c>
      <c r="H210" s="27" t="s">
        <v>145</v>
      </c>
      <c r="I210" s="27">
        <v>1</v>
      </c>
      <c r="J210" s="27">
        <v>9</v>
      </c>
      <c r="K210" s="132"/>
      <c r="L210" s="78">
        <f t="shared" si="7"/>
        <v>0</v>
      </c>
      <c r="M210" s="106"/>
    </row>
    <row r="211" spans="1:13" ht="19.5" hidden="1" customHeight="1" x14ac:dyDescent="0.35">
      <c r="A211" s="17">
        <v>207</v>
      </c>
      <c r="B211" s="76" t="s">
        <v>66</v>
      </c>
      <c r="C211" s="65" t="s">
        <v>204</v>
      </c>
      <c r="D211" s="116">
        <v>44276</v>
      </c>
      <c r="E211" s="117" t="s">
        <v>388</v>
      </c>
      <c r="F211" s="17" t="s">
        <v>35</v>
      </c>
      <c r="G211" s="118" t="s">
        <v>383</v>
      </c>
      <c r="H211" s="27" t="s">
        <v>145</v>
      </c>
      <c r="I211" s="27">
        <v>1</v>
      </c>
      <c r="J211" s="27">
        <v>9</v>
      </c>
      <c r="K211" s="132"/>
      <c r="L211" s="78">
        <f t="shared" si="7"/>
        <v>0</v>
      </c>
      <c r="M211" s="106"/>
    </row>
    <row r="212" spans="1:13" ht="19.5" hidden="1" customHeight="1" x14ac:dyDescent="0.35">
      <c r="A212" s="17">
        <v>208</v>
      </c>
      <c r="B212" s="76" t="s">
        <v>66</v>
      </c>
      <c r="C212" s="65" t="s">
        <v>204</v>
      </c>
      <c r="D212" s="116">
        <v>44276</v>
      </c>
      <c r="E212" s="117" t="s">
        <v>389</v>
      </c>
      <c r="F212" s="17" t="s">
        <v>35</v>
      </c>
      <c r="G212" s="118" t="s">
        <v>381</v>
      </c>
      <c r="H212" s="27" t="s">
        <v>145</v>
      </c>
      <c r="I212" s="27">
        <v>1</v>
      </c>
      <c r="J212" s="27">
        <v>9</v>
      </c>
      <c r="K212" s="132"/>
      <c r="L212" s="78">
        <f t="shared" si="7"/>
        <v>0</v>
      </c>
      <c r="M212" s="106"/>
    </row>
    <row r="213" spans="1:13" ht="19.5" hidden="1" customHeight="1" x14ac:dyDescent="0.35">
      <c r="A213" s="17">
        <v>209</v>
      </c>
      <c r="B213" s="76" t="s">
        <v>66</v>
      </c>
      <c r="C213" s="65" t="s">
        <v>204</v>
      </c>
      <c r="D213" s="116">
        <v>44276</v>
      </c>
      <c r="E213" s="119" t="s">
        <v>154</v>
      </c>
      <c r="F213" s="17" t="s">
        <v>35</v>
      </c>
      <c r="G213" s="118" t="s">
        <v>381</v>
      </c>
      <c r="H213" s="27" t="s">
        <v>390</v>
      </c>
      <c r="I213" s="27">
        <v>1</v>
      </c>
      <c r="J213" s="27">
        <v>10.8</v>
      </c>
      <c r="K213" s="132"/>
      <c r="L213" s="78">
        <f t="shared" si="7"/>
        <v>0</v>
      </c>
      <c r="M213" s="106"/>
    </row>
    <row r="214" spans="1:13" ht="19.5" hidden="1" customHeight="1" x14ac:dyDescent="0.35">
      <c r="A214" s="17">
        <v>210</v>
      </c>
      <c r="B214" s="76" t="s">
        <v>66</v>
      </c>
      <c r="C214" s="65" t="s">
        <v>204</v>
      </c>
      <c r="D214" s="116">
        <v>44276</v>
      </c>
      <c r="E214" s="120" t="s">
        <v>391</v>
      </c>
      <c r="F214" s="17" t="s">
        <v>35</v>
      </c>
      <c r="G214" s="120" t="s">
        <v>392</v>
      </c>
      <c r="H214" s="27" t="s">
        <v>393</v>
      </c>
      <c r="I214" s="27">
        <v>1</v>
      </c>
      <c r="J214" s="27">
        <v>9</v>
      </c>
      <c r="K214" s="132"/>
      <c r="L214" s="78">
        <f t="shared" si="7"/>
        <v>0</v>
      </c>
      <c r="M214" s="106"/>
    </row>
    <row r="215" spans="1:13" ht="19.5" hidden="1" customHeight="1" x14ac:dyDescent="0.35">
      <c r="A215" s="17">
        <v>211</v>
      </c>
      <c r="B215" s="76" t="s">
        <v>66</v>
      </c>
      <c r="C215" s="65" t="s">
        <v>204</v>
      </c>
      <c r="D215" s="116">
        <v>44276</v>
      </c>
      <c r="E215" s="120" t="s">
        <v>394</v>
      </c>
      <c r="F215" s="17" t="s">
        <v>35</v>
      </c>
      <c r="G215" s="118" t="s">
        <v>381</v>
      </c>
      <c r="H215" s="27" t="s">
        <v>393</v>
      </c>
      <c r="I215" s="27">
        <v>1</v>
      </c>
      <c r="J215" s="27">
        <v>9</v>
      </c>
      <c r="K215" s="132"/>
      <c r="L215" s="78">
        <f t="shared" si="7"/>
        <v>0</v>
      </c>
      <c r="M215" s="106"/>
    </row>
    <row r="216" spans="1:13" ht="19.5" hidden="1" customHeight="1" x14ac:dyDescent="0.35">
      <c r="A216" s="17">
        <v>212</v>
      </c>
      <c r="B216" s="76" t="s">
        <v>66</v>
      </c>
      <c r="C216" s="65" t="s">
        <v>204</v>
      </c>
      <c r="D216" s="116">
        <v>44276</v>
      </c>
      <c r="E216" s="117" t="s">
        <v>395</v>
      </c>
      <c r="F216" s="17" t="s">
        <v>35</v>
      </c>
      <c r="G216" s="118" t="s">
        <v>381</v>
      </c>
      <c r="H216" s="27" t="s">
        <v>145</v>
      </c>
      <c r="I216" s="27">
        <v>1</v>
      </c>
      <c r="J216" s="27">
        <v>8.25</v>
      </c>
      <c r="K216" s="132"/>
      <c r="L216" s="78">
        <f t="shared" si="7"/>
        <v>0</v>
      </c>
      <c r="M216" s="106"/>
    </row>
    <row r="217" spans="1:13" ht="19.5" hidden="1" customHeight="1" x14ac:dyDescent="0.35">
      <c r="A217" s="17">
        <v>213</v>
      </c>
      <c r="B217" s="77" t="s">
        <v>65</v>
      </c>
      <c r="C217" s="65" t="s">
        <v>208</v>
      </c>
      <c r="D217" s="116">
        <v>44252</v>
      </c>
      <c r="E217" s="121" t="s">
        <v>396</v>
      </c>
      <c r="F217" s="17" t="s">
        <v>35</v>
      </c>
      <c r="G217" s="17" t="s">
        <v>397</v>
      </c>
      <c r="H217" s="27" t="s">
        <v>145</v>
      </c>
      <c r="I217" s="27">
        <v>0</v>
      </c>
      <c r="J217" s="27">
        <v>450</v>
      </c>
      <c r="K217" s="132"/>
      <c r="L217" s="78">
        <f t="shared" si="7"/>
        <v>0</v>
      </c>
      <c r="M217" s="106"/>
    </row>
    <row r="218" spans="1:13" x14ac:dyDescent="0.35">
      <c r="J218" s="133"/>
      <c r="K218" s="133"/>
      <c r="L218" s="133"/>
    </row>
    <row r="219" spans="1:13" x14ac:dyDescent="0.35">
      <c r="J219" s="142"/>
    </row>
  </sheetData>
  <autoFilter ref="A3:M217" xr:uid="{A69CED95-C828-42ED-BDEA-41E4EEEF7075}">
    <filterColumn colId="2">
      <filters>
        <filter val="02013"/>
      </filters>
    </filterColumn>
  </autoFilter>
  <mergeCells count="12">
    <mergeCell ref="M2:M3"/>
    <mergeCell ref="B2:B3"/>
    <mergeCell ref="A1:L1"/>
    <mergeCell ref="A2:A3"/>
    <mergeCell ref="D2:D3"/>
    <mergeCell ref="E2:E3"/>
    <mergeCell ref="F2:F3"/>
    <mergeCell ref="G2:G3"/>
    <mergeCell ref="C2:C3"/>
    <mergeCell ref="I2:I3"/>
    <mergeCell ref="H2:H3"/>
    <mergeCell ref="J2:L2"/>
  </mergeCells>
  <dataValidations count="3">
    <dataValidation type="list" allowBlank="1" showInputMessage="1" showErrorMessage="1" sqref="F4:F19" xr:uid="{BDA9EB36-50AD-4327-B30E-6B0B1E0754A3}">
      <formula1>"Male, Female"</formula1>
    </dataValidation>
    <dataValidation type="list" allowBlank="1" showInputMessage="1" showErrorMessage="1" sqref="H4:H19" xr:uid="{7FB991D0-A96F-405E-9728-A59BED587BD7}">
      <formula1>"Fish, Pig, Hen, Hatchery, Grow Out, Nursery"</formula1>
    </dataValidation>
    <dataValidation type="list" allowBlank="1" showInputMessage="1" showErrorMessage="1" sqref="I4:I19" xr:uid="{867112E5-AE46-4FA1-A62B-FFEE55AD9557}">
      <formula1>"0,1"</formula1>
    </dataValidation>
  </dataValidations>
  <pageMargins left="0.70866141732283472" right="0.31496062992125984" top="0.70866141732283472" bottom="0.39370078740157483" header="0.31496062992125984" footer="0.31496062992125984"/>
  <pageSetup paperSize="9"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B7D14102-76CA-4F2C-A62F-BC78AC41B1B1}">
          <x14:formula1>
            <xm:f>Sheet1!$B$2:$B$16</xm:f>
          </x14:formula1>
          <xm:sqref>B4 B39:B217</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M18"/>
  <sheetViews>
    <sheetView zoomScale="70" zoomScaleNormal="70" zoomScaleSheetLayoutView="100" workbookViewId="0">
      <selection activeCell="G5" sqref="G5"/>
    </sheetView>
  </sheetViews>
  <sheetFormatPr defaultColWidth="9.08984375" defaultRowHeight="19" x14ac:dyDescent="0.8"/>
  <cols>
    <col min="1" max="1" width="3.6328125" style="7" customWidth="1"/>
    <col min="2" max="2" width="13.81640625" style="7" customWidth="1"/>
    <col min="3" max="4" width="13.7265625" style="7" customWidth="1"/>
    <col min="5" max="5" width="14.453125" style="1" customWidth="1"/>
    <col min="6" max="6" width="5" style="1" customWidth="1"/>
    <col min="7" max="7" width="12.7265625" style="1" customWidth="1"/>
    <col min="8" max="8" width="9.36328125" style="1" customWidth="1"/>
    <col min="9" max="9" width="8.36328125" style="1" customWidth="1"/>
    <col min="10" max="10" width="13.08984375" style="1" customWidth="1"/>
    <col min="11" max="11" width="12" style="1" bestFit="1" customWidth="1"/>
    <col min="12" max="12" width="14.453125" style="1" customWidth="1"/>
    <col min="13" max="13" width="15.90625" style="1" customWidth="1"/>
    <col min="14" max="16384" width="9.08984375" style="1"/>
  </cols>
  <sheetData>
    <row r="1" spans="1:13" ht="27" customHeight="1" x14ac:dyDescent="0.8">
      <c r="A1" s="187" t="s">
        <v>60</v>
      </c>
      <c r="B1" s="187"/>
      <c r="C1" s="187"/>
      <c r="D1" s="187"/>
      <c r="E1" s="187"/>
      <c r="F1" s="187"/>
      <c r="G1" s="187"/>
      <c r="H1" s="187"/>
      <c r="I1" s="187"/>
      <c r="J1" s="187"/>
      <c r="K1" s="187"/>
      <c r="L1" s="187"/>
      <c r="M1" s="13"/>
    </row>
    <row r="2" spans="1:13" s="22" customFormat="1" ht="27" customHeight="1" x14ac:dyDescent="0.8">
      <c r="A2" s="180" t="s">
        <v>1</v>
      </c>
      <c r="B2" s="188" t="s">
        <v>59</v>
      </c>
      <c r="C2" s="188" t="s">
        <v>8</v>
      </c>
      <c r="D2" s="178" t="s">
        <v>2</v>
      </c>
      <c r="E2" s="178" t="s">
        <v>16</v>
      </c>
      <c r="F2" s="181" t="s">
        <v>4</v>
      </c>
      <c r="G2" s="180" t="s">
        <v>5</v>
      </c>
      <c r="H2" s="185" t="s">
        <v>7</v>
      </c>
      <c r="I2" s="180" t="s">
        <v>18</v>
      </c>
      <c r="J2" s="185" t="s">
        <v>17</v>
      </c>
      <c r="K2" s="183" t="s">
        <v>19</v>
      </c>
      <c r="L2" s="183" t="s">
        <v>55</v>
      </c>
      <c r="M2" s="181" t="s">
        <v>20</v>
      </c>
    </row>
    <row r="3" spans="1:13" s="22" customFormat="1" ht="33.65" customHeight="1" x14ac:dyDescent="0.8">
      <c r="A3" s="180"/>
      <c r="B3" s="189"/>
      <c r="C3" s="189"/>
      <c r="D3" s="178"/>
      <c r="E3" s="178"/>
      <c r="F3" s="181"/>
      <c r="G3" s="180"/>
      <c r="H3" s="186"/>
      <c r="I3" s="180"/>
      <c r="J3" s="186"/>
      <c r="K3" s="184"/>
      <c r="L3" s="184"/>
      <c r="M3" s="181"/>
    </row>
    <row r="4" spans="1:13" ht="28.75" customHeight="1" x14ac:dyDescent="0.8">
      <c r="A4" s="4">
        <v>1</v>
      </c>
      <c r="B4" s="19"/>
      <c r="C4" s="26"/>
      <c r="D4" s="14"/>
      <c r="E4" s="4"/>
      <c r="F4" s="15"/>
      <c r="G4" s="16"/>
      <c r="H4" s="16"/>
      <c r="I4" s="2"/>
      <c r="J4" s="17" t="s">
        <v>22</v>
      </c>
      <c r="K4" s="18"/>
      <c r="L4" s="18"/>
      <c r="M4" s="18">
        <f>K4*L4</f>
        <v>0</v>
      </c>
    </row>
    <row r="5" spans="1:13" ht="28.75" customHeight="1" x14ac:dyDescent="0.8">
      <c r="A5" s="4">
        <v>2</v>
      </c>
      <c r="B5" s="19"/>
      <c r="C5" s="26"/>
      <c r="D5" s="14"/>
      <c r="E5" s="4"/>
      <c r="F5" s="15"/>
      <c r="G5" s="16"/>
      <c r="H5" s="16"/>
      <c r="I5" s="2"/>
      <c r="J5" s="17" t="s">
        <v>24</v>
      </c>
      <c r="K5" s="18"/>
      <c r="L5" s="18"/>
      <c r="M5" s="18">
        <f t="shared" ref="M5:M18" si="0">K5*L5</f>
        <v>0</v>
      </c>
    </row>
    <row r="6" spans="1:13" ht="28.75" customHeight="1" x14ac:dyDescent="0.8">
      <c r="A6" s="4">
        <v>3</v>
      </c>
      <c r="B6" s="19"/>
      <c r="C6" s="26"/>
      <c r="D6" s="14"/>
      <c r="E6" s="4"/>
      <c r="F6" s="15"/>
      <c r="G6" s="16"/>
      <c r="H6" s="16"/>
      <c r="I6" s="2"/>
      <c r="J6" s="17" t="s">
        <v>23</v>
      </c>
      <c r="K6" s="18"/>
      <c r="L6" s="18"/>
      <c r="M6" s="18">
        <f t="shared" si="0"/>
        <v>0</v>
      </c>
    </row>
    <row r="7" spans="1:13" ht="28.75" customHeight="1" x14ac:dyDescent="0.8">
      <c r="A7" s="4">
        <v>4</v>
      </c>
      <c r="B7" s="19"/>
      <c r="C7" s="26"/>
      <c r="D7" s="14"/>
      <c r="E7" s="4"/>
      <c r="F7" s="15"/>
      <c r="G7" s="16"/>
      <c r="H7" s="16"/>
      <c r="I7" s="2"/>
      <c r="J7" s="17" t="s">
        <v>25</v>
      </c>
      <c r="K7" s="18"/>
      <c r="L7" s="18"/>
      <c r="M7" s="18">
        <f t="shared" si="0"/>
        <v>0</v>
      </c>
    </row>
    <row r="8" spans="1:13" ht="28.75" customHeight="1" x14ac:dyDescent="0.8">
      <c r="A8" s="4">
        <v>5</v>
      </c>
      <c r="B8" s="19"/>
      <c r="C8" s="26"/>
      <c r="D8" s="14"/>
      <c r="E8" s="4"/>
      <c r="F8" s="15"/>
      <c r="G8" s="16"/>
      <c r="H8" s="16"/>
      <c r="I8" s="2"/>
      <c r="J8" s="17"/>
      <c r="K8" s="18"/>
      <c r="L8" s="18"/>
      <c r="M8" s="18">
        <f t="shared" si="0"/>
        <v>0</v>
      </c>
    </row>
    <row r="9" spans="1:13" ht="28.75" customHeight="1" x14ac:dyDescent="0.8">
      <c r="A9" s="4">
        <v>6</v>
      </c>
      <c r="B9" s="19"/>
      <c r="C9" s="9"/>
      <c r="D9" s="14"/>
      <c r="E9" s="4"/>
      <c r="F9" s="15"/>
      <c r="G9" s="16"/>
      <c r="H9" s="16"/>
      <c r="I9" s="2"/>
      <c r="J9" s="17"/>
      <c r="K9" s="18"/>
      <c r="L9" s="18"/>
      <c r="M9" s="18">
        <f t="shared" si="0"/>
        <v>0</v>
      </c>
    </row>
    <row r="10" spans="1:13" ht="28.75" customHeight="1" x14ac:dyDescent="0.8">
      <c r="A10" s="4">
        <v>7</v>
      </c>
      <c r="B10" s="19"/>
      <c r="C10" s="9"/>
      <c r="D10" s="14"/>
      <c r="E10" s="4"/>
      <c r="F10" s="15"/>
      <c r="G10" s="16"/>
      <c r="H10" s="16"/>
      <c r="I10" s="2"/>
      <c r="J10" s="17"/>
      <c r="K10" s="18"/>
      <c r="L10" s="18"/>
      <c r="M10" s="18">
        <f t="shared" si="0"/>
        <v>0</v>
      </c>
    </row>
    <row r="11" spans="1:13" ht="28.75" customHeight="1" x14ac:dyDescent="0.8">
      <c r="A11" s="4">
        <v>8</v>
      </c>
      <c r="B11" s="19"/>
      <c r="C11" s="9"/>
      <c r="D11" s="14"/>
      <c r="E11" s="4"/>
      <c r="F11" s="15"/>
      <c r="G11" s="16"/>
      <c r="H11" s="16"/>
      <c r="I11" s="2"/>
      <c r="J11" s="17"/>
      <c r="K11" s="18"/>
      <c r="L11" s="18"/>
      <c r="M11" s="18">
        <f t="shared" si="0"/>
        <v>0</v>
      </c>
    </row>
    <row r="12" spans="1:13" ht="28.75" customHeight="1" x14ac:dyDescent="0.8">
      <c r="A12" s="4">
        <v>9</v>
      </c>
      <c r="B12" s="19"/>
      <c r="C12" s="9"/>
      <c r="D12" s="14"/>
      <c r="E12" s="4"/>
      <c r="F12" s="15"/>
      <c r="G12" s="16"/>
      <c r="H12" s="16"/>
      <c r="I12" s="2"/>
      <c r="J12" s="17"/>
      <c r="K12" s="18"/>
      <c r="L12" s="18"/>
      <c r="M12" s="18">
        <f t="shared" si="0"/>
        <v>0</v>
      </c>
    </row>
    <row r="13" spans="1:13" ht="28.75" customHeight="1" x14ac:dyDescent="0.8">
      <c r="A13" s="4">
        <v>10</v>
      </c>
      <c r="B13" s="19"/>
      <c r="C13" s="9"/>
      <c r="D13" s="14"/>
      <c r="E13" s="4"/>
      <c r="F13" s="15"/>
      <c r="G13" s="16"/>
      <c r="H13" s="16"/>
      <c r="I13" s="2"/>
      <c r="J13" s="17"/>
      <c r="K13" s="18"/>
      <c r="L13" s="18"/>
      <c r="M13" s="18">
        <f t="shared" si="0"/>
        <v>0</v>
      </c>
    </row>
    <row r="14" spans="1:13" ht="28.75" customHeight="1" x14ac:dyDescent="0.8">
      <c r="A14" s="4">
        <v>11</v>
      </c>
      <c r="B14" s="19"/>
      <c r="C14" s="9"/>
      <c r="D14" s="14"/>
      <c r="E14" s="4"/>
      <c r="F14" s="15"/>
      <c r="G14" s="16"/>
      <c r="H14" s="16"/>
      <c r="I14" s="2"/>
      <c r="J14" s="17"/>
      <c r="K14" s="18"/>
      <c r="L14" s="18"/>
      <c r="M14" s="18">
        <f t="shared" si="0"/>
        <v>0</v>
      </c>
    </row>
    <row r="15" spans="1:13" ht="28.75" customHeight="1" x14ac:dyDescent="0.8">
      <c r="A15" s="4">
        <v>12</v>
      </c>
      <c r="B15" s="19"/>
      <c r="C15" s="9"/>
      <c r="D15" s="14"/>
      <c r="E15" s="4"/>
      <c r="F15" s="15"/>
      <c r="G15" s="16"/>
      <c r="H15" s="16"/>
      <c r="I15" s="2"/>
      <c r="J15" s="17"/>
      <c r="K15" s="18"/>
      <c r="L15" s="18"/>
      <c r="M15" s="18">
        <f t="shared" si="0"/>
        <v>0</v>
      </c>
    </row>
    <row r="16" spans="1:13" ht="28.75" customHeight="1" x14ac:dyDescent="0.8">
      <c r="A16" s="4">
        <v>13</v>
      </c>
      <c r="B16" s="19"/>
      <c r="C16" s="9"/>
      <c r="D16" s="14"/>
      <c r="E16" s="4"/>
      <c r="F16" s="15"/>
      <c r="G16" s="16"/>
      <c r="H16" s="16"/>
      <c r="I16" s="2"/>
      <c r="J16" s="17"/>
      <c r="K16" s="18"/>
      <c r="L16" s="18"/>
      <c r="M16" s="18">
        <f t="shared" si="0"/>
        <v>0</v>
      </c>
    </row>
    <row r="17" spans="1:13" ht="28.75" customHeight="1" x14ac:dyDescent="0.8">
      <c r="A17" s="4">
        <v>14</v>
      </c>
      <c r="B17" s="19"/>
      <c r="C17" s="9"/>
      <c r="D17" s="14"/>
      <c r="E17" s="4"/>
      <c r="F17" s="15"/>
      <c r="G17" s="16"/>
      <c r="H17" s="16"/>
      <c r="I17" s="2"/>
      <c r="J17" s="17"/>
      <c r="K17" s="18"/>
      <c r="L17" s="18"/>
      <c r="M17" s="18">
        <f t="shared" si="0"/>
        <v>0</v>
      </c>
    </row>
    <row r="18" spans="1:13" ht="28.75" customHeight="1" x14ac:dyDescent="0.8">
      <c r="A18" s="4">
        <v>15</v>
      </c>
      <c r="B18" s="19"/>
      <c r="C18" s="9"/>
      <c r="D18" s="14"/>
      <c r="E18" s="4"/>
      <c r="F18" s="15"/>
      <c r="G18" s="16"/>
      <c r="H18" s="16"/>
      <c r="I18" s="2"/>
      <c r="J18" s="17"/>
      <c r="K18" s="18"/>
      <c r="L18" s="18"/>
      <c r="M18" s="18">
        <f t="shared" si="0"/>
        <v>0</v>
      </c>
    </row>
  </sheetData>
  <mergeCells count="14">
    <mergeCell ref="A1:L1"/>
    <mergeCell ref="A2:A3"/>
    <mergeCell ref="D2:D3"/>
    <mergeCell ref="E2:E3"/>
    <mergeCell ref="F2:F3"/>
    <mergeCell ref="G2:G3"/>
    <mergeCell ref="H2:H3"/>
    <mergeCell ref="C2:C3"/>
    <mergeCell ref="B2:B3"/>
    <mergeCell ref="M2:M3"/>
    <mergeCell ref="I2:I3"/>
    <mergeCell ref="K2:K3"/>
    <mergeCell ref="L2:L3"/>
    <mergeCell ref="J2:J3"/>
  </mergeCells>
  <dataValidations count="3">
    <dataValidation type="list" allowBlank="1" showInputMessage="1" showErrorMessage="1" sqref="I4:I18" xr:uid="{1058784B-7CD1-4156-8D4C-3E7E2921DB66}">
      <formula1>"0,1"</formula1>
    </dataValidation>
    <dataValidation type="list" allowBlank="1" showInputMessage="1" showErrorMessage="1" sqref="H4:H18" xr:uid="{6797D1A5-4FB6-471F-8E52-85EB5BAE0496}">
      <formula1>"Fish, Pig, Hen, Hatchery, Grow Out, Nursery"</formula1>
    </dataValidation>
    <dataValidation type="list" allowBlank="1" showInputMessage="1" showErrorMessage="1" sqref="F4:F18" xr:uid="{8ED0A105-F2E3-47FB-B91D-9F7E54917F34}">
      <formula1>"Male, Female"</formula1>
    </dataValidation>
  </dataValidations>
  <pageMargins left="0.7" right="0.6" top="0.7" bottom="0.4" header="0.31496062992126" footer="0.31496062992126"/>
  <pageSetup paperSize="9" scale="93"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BE25B873-0BA2-4AD5-9EE1-D4571A96C9B0}">
          <x14:formula1>
            <xm:f>Sheet1!$B$2:$B$16</xm:f>
          </x14:formula1>
          <xm:sqref>B4:B18</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J19"/>
  <sheetViews>
    <sheetView zoomScaleNormal="100" zoomScaleSheetLayoutView="106" workbookViewId="0">
      <pane xSplit="4" ySplit="4" topLeftCell="E13" activePane="bottomRight" state="frozen"/>
      <selection pane="topRight" activeCell="F1" sqref="F1"/>
      <selection pane="bottomLeft" activeCell="A5" sqref="A5"/>
      <selection pane="bottomRight" activeCell="D15" sqref="D15"/>
    </sheetView>
  </sheetViews>
  <sheetFormatPr defaultColWidth="8.6328125" defaultRowHeight="19" x14ac:dyDescent="0.8"/>
  <cols>
    <col min="1" max="1" width="4.54296875" style="1" customWidth="1"/>
    <col min="2" max="2" width="12.453125" style="1" customWidth="1"/>
    <col min="3" max="3" width="13.81640625" style="1" customWidth="1"/>
    <col min="4" max="4" width="14.6328125" style="1" customWidth="1"/>
    <col min="5" max="5" width="23.08984375" style="1" customWidth="1"/>
    <col min="6" max="8" width="11.54296875" style="1" customWidth="1"/>
    <col min="9" max="9" width="12.54296875" style="1" customWidth="1"/>
    <col min="10" max="10" width="22.08984375" style="1" customWidth="1"/>
    <col min="11" max="16384" width="8.6328125" style="1"/>
  </cols>
  <sheetData>
    <row r="1" spans="1:10" ht="26.4" customHeight="1" x14ac:dyDescent="0.8">
      <c r="A1" s="192" t="s">
        <v>29</v>
      </c>
      <c r="B1" s="192"/>
      <c r="C1" s="192"/>
      <c r="D1" s="192"/>
      <c r="E1" s="192"/>
      <c r="J1" s="7"/>
    </row>
    <row r="2" spans="1:10" ht="26.4" customHeight="1" x14ac:dyDescent="0.8">
      <c r="A2" s="11" t="s">
        <v>38</v>
      </c>
      <c r="B2" s="11"/>
      <c r="C2" s="11"/>
      <c r="D2" s="12"/>
      <c r="E2" s="12"/>
      <c r="F2" s="12"/>
      <c r="G2" s="12"/>
      <c r="H2" s="12"/>
    </row>
    <row r="3" spans="1:10" s="7" customFormat="1" ht="27" customHeight="1" x14ac:dyDescent="0.35">
      <c r="A3" s="193" t="s">
        <v>31</v>
      </c>
      <c r="B3" s="193" t="s">
        <v>58</v>
      </c>
      <c r="C3" s="193" t="s">
        <v>8</v>
      </c>
      <c r="D3" s="193" t="s">
        <v>39</v>
      </c>
      <c r="E3" s="193" t="s">
        <v>40</v>
      </c>
      <c r="F3" s="195" t="s">
        <v>33</v>
      </c>
      <c r="G3" s="196"/>
      <c r="H3" s="197"/>
      <c r="I3" s="198" t="s">
        <v>41</v>
      </c>
      <c r="J3" s="190" t="s">
        <v>27</v>
      </c>
    </row>
    <row r="4" spans="1:10" s="7" customFormat="1" ht="19.5" customHeight="1" x14ac:dyDescent="0.35">
      <c r="A4" s="194"/>
      <c r="B4" s="194"/>
      <c r="C4" s="194"/>
      <c r="D4" s="194"/>
      <c r="E4" s="194"/>
      <c r="F4" s="10" t="s">
        <v>28</v>
      </c>
      <c r="G4" s="10" t="s">
        <v>21</v>
      </c>
      <c r="H4" s="10" t="s">
        <v>37</v>
      </c>
      <c r="I4" s="199"/>
      <c r="J4" s="191"/>
    </row>
    <row r="5" spans="1:10" ht="27.65" customHeight="1" x14ac:dyDescent="0.8">
      <c r="A5" s="4">
        <v>1</v>
      </c>
      <c r="B5" s="19" t="s">
        <v>63</v>
      </c>
      <c r="C5" s="41" t="s">
        <v>95</v>
      </c>
      <c r="D5" s="43" t="s">
        <v>93</v>
      </c>
      <c r="E5" s="9" t="s">
        <v>98</v>
      </c>
      <c r="F5" s="43">
        <v>1</v>
      </c>
      <c r="G5" s="43">
        <v>0</v>
      </c>
      <c r="H5" s="43">
        <v>1</v>
      </c>
      <c r="I5" s="43">
        <v>30</v>
      </c>
      <c r="J5" s="42"/>
    </row>
    <row r="6" spans="1:10" ht="27.65" customHeight="1" x14ac:dyDescent="0.8">
      <c r="A6" s="4">
        <v>2</v>
      </c>
      <c r="B6" s="19" t="s">
        <v>62</v>
      </c>
      <c r="C6" s="41">
        <v>10101002</v>
      </c>
      <c r="D6" s="14" t="s">
        <v>105</v>
      </c>
      <c r="E6" s="9" t="s">
        <v>140</v>
      </c>
      <c r="F6" s="43">
        <v>1</v>
      </c>
      <c r="G6" s="43">
        <v>0</v>
      </c>
      <c r="H6" s="43">
        <f>F6+G6</f>
        <v>1</v>
      </c>
      <c r="I6" s="43">
        <v>30</v>
      </c>
      <c r="J6" s="42"/>
    </row>
    <row r="7" spans="1:10" ht="27.65" customHeight="1" x14ac:dyDescent="0.8">
      <c r="A7" s="4">
        <v>3</v>
      </c>
      <c r="B7" s="19" t="s">
        <v>62</v>
      </c>
      <c r="C7" s="41">
        <v>10101039</v>
      </c>
      <c r="D7" s="14" t="s">
        <v>130</v>
      </c>
      <c r="E7" s="9" t="s">
        <v>140</v>
      </c>
      <c r="F7" s="43">
        <v>1</v>
      </c>
      <c r="G7" s="43">
        <v>0</v>
      </c>
      <c r="H7" s="43">
        <f t="shared" ref="H7:H16" si="0">F7+G7</f>
        <v>1</v>
      </c>
      <c r="I7" s="43">
        <v>30</v>
      </c>
      <c r="J7" s="42"/>
    </row>
    <row r="8" spans="1:10" ht="27.65" customHeight="1" x14ac:dyDescent="0.8">
      <c r="A8" s="4">
        <v>4</v>
      </c>
      <c r="B8" s="19" t="s">
        <v>62</v>
      </c>
      <c r="C8" s="41">
        <v>10101111</v>
      </c>
      <c r="D8" s="14" t="s">
        <v>131</v>
      </c>
      <c r="E8" s="9" t="s">
        <v>140</v>
      </c>
      <c r="F8" s="43">
        <v>1</v>
      </c>
      <c r="G8" s="43">
        <v>0</v>
      </c>
      <c r="H8" s="43">
        <f t="shared" si="0"/>
        <v>1</v>
      </c>
      <c r="I8" s="43">
        <v>30</v>
      </c>
      <c r="J8" s="9"/>
    </row>
    <row r="9" spans="1:10" ht="27.65" customHeight="1" x14ac:dyDescent="0.8">
      <c r="A9" s="4">
        <v>5</v>
      </c>
      <c r="B9" s="19" t="s">
        <v>62</v>
      </c>
      <c r="C9" s="41">
        <v>10101121</v>
      </c>
      <c r="D9" s="14" t="s">
        <v>132</v>
      </c>
      <c r="E9" s="9" t="s">
        <v>140</v>
      </c>
      <c r="F9" s="43">
        <v>1</v>
      </c>
      <c r="G9" s="43">
        <v>0</v>
      </c>
      <c r="H9" s="43">
        <f t="shared" si="0"/>
        <v>1</v>
      </c>
      <c r="I9" s="43">
        <v>30</v>
      </c>
      <c r="J9" s="9"/>
    </row>
    <row r="10" spans="1:10" ht="27.65" customHeight="1" x14ac:dyDescent="0.8">
      <c r="A10" s="4">
        <v>6</v>
      </c>
      <c r="B10" s="19" t="s">
        <v>62</v>
      </c>
      <c r="C10" s="41">
        <v>10101190</v>
      </c>
      <c r="D10" s="14" t="s">
        <v>133</v>
      </c>
      <c r="E10" s="9" t="s">
        <v>140</v>
      </c>
      <c r="F10" s="43">
        <v>1</v>
      </c>
      <c r="G10" s="43">
        <v>0</v>
      </c>
      <c r="H10" s="43">
        <f t="shared" si="0"/>
        <v>1</v>
      </c>
      <c r="I10" s="43">
        <v>30</v>
      </c>
      <c r="J10" s="9"/>
    </row>
    <row r="11" spans="1:10" ht="27.65" customHeight="1" x14ac:dyDescent="0.8">
      <c r="A11" s="4">
        <v>7</v>
      </c>
      <c r="B11" s="19" t="s">
        <v>62</v>
      </c>
      <c r="C11" s="41">
        <v>10101160</v>
      </c>
      <c r="D11" s="14" t="s">
        <v>134</v>
      </c>
      <c r="E11" s="9" t="s">
        <v>140</v>
      </c>
      <c r="F11" s="43">
        <v>1</v>
      </c>
      <c r="G11" s="43">
        <v>0</v>
      </c>
      <c r="H11" s="43">
        <f t="shared" si="0"/>
        <v>1</v>
      </c>
      <c r="I11" s="43">
        <v>30</v>
      </c>
      <c r="J11" s="42"/>
    </row>
    <row r="12" spans="1:10" ht="27.65" customHeight="1" x14ac:dyDescent="0.8">
      <c r="A12" s="4">
        <v>8</v>
      </c>
      <c r="B12" s="19" t="s">
        <v>62</v>
      </c>
      <c r="C12" s="41">
        <v>10101129</v>
      </c>
      <c r="D12" s="14" t="s">
        <v>135</v>
      </c>
      <c r="E12" s="9" t="s">
        <v>140</v>
      </c>
      <c r="F12" s="43">
        <v>1</v>
      </c>
      <c r="G12" s="43">
        <v>0</v>
      </c>
      <c r="H12" s="43">
        <f t="shared" si="0"/>
        <v>1</v>
      </c>
      <c r="I12" s="43">
        <v>30</v>
      </c>
      <c r="J12" s="9"/>
    </row>
    <row r="13" spans="1:10" ht="27.65" customHeight="1" x14ac:dyDescent="0.8">
      <c r="A13" s="4">
        <v>9</v>
      </c>
      <c r="B13" s="19" t="s">
        <v>62</v>
      </c>
      <c r="C13" s="41">
        <v>10101088</v>
      </c>
      <c r="D13" s="14" t="s">
        <v>136</v>
      </c>
      <c r="E13" s="9" t="s">
        <v>140</v>
      </c>
      <c r="F13" s="43">
        <v>1</v>
      </c>
      <c r="G13" s="43">
        <v>0</v>
      </c>
      <c r="H13" s="43">
        <f t="shared" si="0"/>
        <v>1</v>
      </c>
      <c r="I13" s="43">
        <v>30</v>
      </c>
      <c r="J13" s="9"/>
    </row>
    <row r="14" spans="1:10" ht="27.65" customHeight="1" x14ac:dyDescent="0.8">
      <c r="A14" s="4">
        <v>10</v>
      </c>
      <c r="B14" s="19" t="s">
        <v>62</v>
      </c>
      <c r="C14" s="41">
        <v>10101059</v>
      </c>
      <c r="D14" s="14" t="s">
        <v>137</v>
      </c>
      <c r="E14" s="9" t="s">
        <v>140</v>
      </c>
      <c r="F14" s="43">
        <v>1</v>
      </c>
      <c r="G14" s="43">
        <v>0</v>
      </c>
      <c r="H14" s="43">
        <f t="shared" si="0"/>
        <v>1</v>
      </c>
      <c r="I14" s="43">
        <v>30</v>
      </c>
      <c r="J14" s="9"/>
    </row>
    <row r="15" spans="1:10" ht="27.65" customHeight="1" x14ac:dyDescent="0.8">
      <c r="A15" s="4">
        <v>11</v>
      </c>
      <c r="B15" s="19" t="s">
        <v>62</v>
      </c>
      <c r="C15" s="41">
        <v>10101029</v>
      </c>
      <c r="D15" s="14" t="s">
        <v>138</v>
      </c>
      <c r="E15" s="9" t="s">
        <v>140</v>
      </c>
      <c r="F15" s="43">
        <v>1</v>
      </c>
      <c r="G15" s="43">
        <v>0</v>
      </c>
      <c r="H15" s="43">
        <f t="shared" si="0"/>
        <v>1</v>
      </c>
      <c r="I15" s="43">
        <v>30</v>
      </c>
      <c r="J15" s="9"/>
    </row>
    <row r="16" spans="1:10" ht="27.65" customHeight="1" x14ac:dyDescent="0.8">
      <c r="A16" s="4">
        <v>12</v>
      </c>
      <c r="B16" s="19" t="s">
        <v>62</v>
      </c>
      <c r="C16" s="41">
        <v>10101104</v>
      </c>
      <c r="D16" s="14" t="s">
        <v>139</v>
      </c>
      <c r="E16" s="9" t="s">
        <v>140</v>
      </c>
      <c r="F16" s="43">
        <v>1</v>
      </c>
      <c r="G16" s="43">
        <v>0</v>
      </c>
      <c r="H16" s="43">
        <f t="shared" si="0"/>
        <v>1</v>
      </c>
      <c r="I16" s="43">
        <v>30</v>
      </c>
      <c r="J16" s="9"/>
    </row>
    <row r="17" spans="1:10" ht="27.65" customHeight="1" x14ac:dyDescent="0.8">
      <c r="A17" s="4">
        <v>13</v>
      </c>
      <c r="B17" s="19"/>
      <c r="C17" s="9"/>
      <c r="D17" s="9"/>
      <c r="E17" s="9"/>
      <c r="F17" s="9"/>
      <c r="G17" s="9"/>
      <c r="H17" s="9"/>
      <c r="I17" s="9"/>
      <c r="J17" s="9"/>
    </row>
    <row r="18" spans="1:10" ht="27.65" customHeight="1" x14ac:dyDescent="0.8">
      <c r="A18" s="4">
        <v>14</v>
      </c>
      <c r="B18" s="19"/>
      <c r="C18" s="9"/>
      <c r="D18" s="9"/>
      <c r="E18" s="9"/>
      <c r="F18" s="9"/>
      <c r="G18" s="9"/>
      <c r="H18" s="9"/>
      <c r="I18" s="9"/>
      <c r="J18" s="9"/>
    </row>
    <row r="19" spans="1:10" ht="27.65" customHeight="1" x14ac:dyDescent="0.8">
      <c r="A19" s="4">
        <v>15</v>
      </c>
      <c r="B19" s="19"/>
      <c r="C19" s="9"/>
      <c r="D19" s="9"/>
      <c r="E19" s="9"/>
      <c r="F19" s="9"/>
      <c r="G19" s="9"/>
      <c r="H19" s="9"/>
      <c r="I19" s="9"/>
      <c r="J19" s="9"/>
    </row>
  </sheetData>
  <mergeCells count="9">
    <mergeCell ref="J3:J4"/>
    <mergeCell ref="A1:E1"/>
    <mergeCell ref="A3:A4"/>
    <mergeCell ref="D3:D4"/>
    <mergeCell ref="E3:E4"/>
    <mergeCell ref="F3:H3"/>
    <mergeCell ref="I3:I4"/>
    <mergeCell ref="C3:C4"/>
    <mergeCell ref="B3:B4"/>
  </mergeCells>
  <pageMargins left="0.7" right="0.6" top="0.7" bottom="0.4" header="0.31496062992125984" footer="0.31496062992125984"/>
  <pageSetup paperSize="9"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B8F1522A-EE0A-4638-B81D-CC74032C6234}">
          <x14:formula1>
            <xm:f>Sheet1!$B$2:$B$16</xm:f>
          </x14:formula1>
          <xm:sqref>B5 B17:B19</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19"/>
  <sheetViews>
    <sheetView zoomScale="80" zoomScaleNormal="80" zoomScaleSheetLayoutView="106" workbookViewId="0">
      <pane xSplit="4" ySplit="4" topLeftCell="E5" activePane="bottomRight" state="frozen"/>
      <selection pane="topRight" activeCell="E1" sqref="E1"/>
      <selection pane="bottomLeft" activeCell="A5" sqref="A5"/>
      <selection pane="bottomRight" activeCell="E9" sqref="E9"/>
    </sheetView>
  </sheetViews>
  <sheetFormatPr defaultColWidth="8.6328125" defaultRowHeight="19" x14ac:dyDescent="0.8"/>
  <cols>
    <col min="1" max="1" width="4.54296875" style="1" customWidth="1"/>
    <col min="2" max="2" width="12.81640625" style="1" customWidth="1"/>
    <col min="3" max="3" width="18.453125" style="1" customWidth="1"/>
    <col min="4" max="4" width="14.6328125" style="1" customWidth="1"/>
    <col min="5" max="5" width="36.6328125" style="1" customWidth="1"/>
    <col min="6" max="8" width="10.1796875" style="1" customWidth="1"/>
    <col min="9" max="9" width="45.453125" style="1" customWidth="1"/>
    <col min="10" max="16384" width="8.6328125" style="1"/>
  </cols>
  <sheetData>
    <row r="1" spans="1:9" ht="26.4" customHeight="1" x14ac:dyDescent="0.8">
      <c r="A1" s="5" t="s">
        <v>29</v>
      </c>
      <c r="B1" s="5"/>
      <c r="C1" s="5"/>
      <c r="D1" s="6"/>
      <c r="E1" s="6"/>
      <c r="I1" s="7"/>
    </row>
    <row r="2" spans="1:9" s="7" customFormat="1" ht="26.4" customHeight="1" x14ac:dyDescent="0.35">
      <c r="A2" s="8" t="s">
        <v>30</v>
      </c>
      <c r="B2" s="8"/>
      <c r="C2" s="8"/>
      <c r="D2" s="8"/>
    </row>
    <row r="3" spans="1:9" s="22" customFormat="1" ht="25.5" customHeight="1" x14ac:dyDescent="0.8">
      <c r="A3" s="185" t="s">
        <v>31</v>
      </c>
      <c r="B3" s="188" t="s">
        <v>58</v>
      </c>
      <c r="C3" s="188" t="s">
        <v>8</v>
      </c>
      <c r="D3" s="185" t="s">
        <v>2</v>
      </c>
      <c r="E3" s="185" t="s">
        <v>32</v>
      </c>
      <c r="F3" s="200" t="s">
        <v>33</v>
      </c>
      <c r="G3" s="201"/>
      <c r="H3" s="202"/>
      <c r="I3" s="185" t="s">
        <v>34</v>
      </c>
    </row>
    <row r="4" spans="1:9" s="22" customFormat="1" ht="21" customHeight="1" x14ac:dyDescent="0.8">
      <c r="A4" s="186"/>
      <c r="B4" s="189"/>
      <c r="C4" s="189"/>
      <c r="D4" s="186"/>
      <c r="E4" s="186"/>
      <c r="F4" s="3" t="s">
        <v>35</v>
      </c>
      <c r="G4" s="3" t="s">
        <v>36</v>
      </c>
      <c r="H4" s="3" t="s">
        <v>37</v>
      </c>
      <c r="I4" s="186"/>
    </row>
    <row r="5" spans="1:9" ht="27" customHeight="1" x14ac:dyDescent="0.8">
      <c r="A5" s="4">
        <v>1</v>
      </c>
      <c r="B5" s="19" t="s">
        <v>63</v>
      </c>
      <c r="C5" s="41" t="s">
        <v>95</v>
      </c>
      <c r="D5" s="14" t="s">
        <v>93</v>
      </c>
      <c r="E5" s="9" t="s">
        <v>97</v>
      </c>
      <c r="F5" s="9">
        <v>1</v>
      </c>
      <c r="G5" s="9">
        <v>0</v>
      </c>
      <c r="H5" s="9">
        <v>1</v>
      </c>
      <c r="I5" s="9"/>
    </row>
    <row r="6" spans="1:9" ht="27" customHeight="1" x14ac:dyDescent="0.8">
      <c r="A6" s="4">
        <v>2</v>
      </c>
      <c r="B6" s="19" t="s">
        <v>62</v>
      </c>
      <c r="C6" s="41">
        <v>10101002</v>
      </c>
      <c r="D6" s="14" t="s">
        <v>105</v>
      </c>
      <c r="E6" s="9" t="s">
        <v>129</v>
      </c>
      <c r="F6" s="9">
        <v>1</v>
      </c>
      <c r="G6" s="9">
        <v>0</v>
      </c>
      <c r="H6" s="9">
        <f>F6+G6</f>
        <v>1</v>
      </c>
      <c r="I6" s="9"/>
    </row>
    <row r="7" spans="1:9" ht="27" customHeight="1" x14ac:dyDescent="0.8">
      <c r="A7" s="4">
        <v>3</v>
      </c>
      <c r="B7" s="19" t="s">
        <v>62</v>
      </c>
      <c r="C7" s="41">
        <v>10101039</v>
      </c>
      <c r="D7" s="14" t="s">
        <v>130</v>
      </c>
      <c r="E7" s="9" t="s">
        <v>129</v>
      </c>
      <c r="F7" s="9">
        <v>1</v>
      </c>
      <c r="G7" s="9">
        <v>0</v>
      </c>
      <c r="H7" s="9">
        <f t="shared" ref="H7:H16" si="0">F7+G7</f>
        <v>1</v>
      </c>
      <c r="I7" s="9"/>
    </row>
    <row r="8" spans="1:9" ht="27" customHeight="1" x14ac:dyDescent="0.8">
      <c r="A8" s="4">
        <v>4</v>
      </c>
      <c r="B8" s="19" t="s">
        <v>62</v>
      </c>
      <c r="C8" s="41">
        <v>10101111</v>
      </c>
      <c r="D8" s="14" t="s">
        <v>131</v>
      </c>
      <c r="E8" s="9" t="s">
        <v>129</v>
      </c>
      <c r="F8" s="9">
        <v>1</v>
      </c>
      <c r="G8" s="9">
        <v>0</v>
      </c>
      <c r="H8" s="9">
        <f t="shared" si="0"/>
        <v>1</v>
      </c>
      <c r="I8" s="9"/>
    </row>
    <row r="9" spans="1:9" ht="27" customHeight="1" x14ac:dyDescent="0.8">
      <c r="A9" s="4">
        <v>5</v>
      </c>
      <c r="B9" s="19" t="s">
        <v>62</v>
      </c>
      <c r="C9" s="41">
        <v>10101121</v>
      </c>
      <c r="D9" s="14" t="s">
        <v>132</v>
      </c>
      <c r="E9" s="9" t="s">
        <v>129</v>
      </c>
      <c r="F9" s="9">
        <v>1</v>
      </c>
      <c r="G9" s="9">
        <v>0</v>
      </c>
      <c r="H9" s="9">
        <f t="shared" si="0"/>
        <v>1</v>
      </c>
      <c r="I9" s="9"/>
    </row>
    <row r="10" spans="1:9" ht="27" customHeight="1" x14ac:dyDescent="0.8">
      <c r="A10" s="4">
        <v>6</v>
      </c>
      <c r="B10" s="19" t="s">
        <v>62</v>
      </c>
      <c r="C10" s="41">
        <v>10101190</v>
      </c>
      <c r="D10" s="14" t="s">
        <v>133</v>
      </c>
      <c r="E10" s="9" t="s">
        <v>129</v>
      </c>
      <c r="F10" s="9">
        <v>1</v>
      </c>
      <c r="G10" s="9">
        <v>0</v>
      </c>
      <c r="H10" s="9">
        <f t="shared" si="0"/>
        <v>1</v>
      </c>
      <c r="I10" s="9"/>
    </row>
    <row r="11" spans="1:9" ht="27" customHeight="1" x14ac:dyDescent="0.8">
      <c r="A11" s="4">
        <v>7</v>
      </c>
      <c r="B11" s="19" t="s">
        <v>62</v>
      </c>
      <c r="C11" s="41">
        <v>10101160</v>
      </c>
      <c r="D11" s="14" t="s">
        <v>134</v>
      </c>
      <c r="E11" s="9" t="s">
        <v>129</v>
      </c>
      <c r="F11" s="9">
        <v>1</v>
      </c>
      <c r="G11" s="9">
        <v>0</v>
      </c>
      <c r="H11" s="9">
        <f t="shared" si="0"/>
        <v>1</v>
      </c>
      <c r="I11" s="9"/>
    </row>
    <row r="12" spans="1:9" ht="27" customHeight="1" x14ac:dyDescent="0.8">
      <c r="A12" s="4">
        <v>8</v>
      </c>
      <c r="B12" s="19" t="s">
        <v>62</v>
      </c>
      <c r="C12" s="41">
        <v>10101129</v>
      </c>
      <c r="D12" s="14" t="s">
        <v>135</v>
      </c>
      <c r="E12" s="9" t="s">
        <v>129</v>
      </c>
      <c r="F12" s="9">
        <v>1</v>
      </c>
      <c r="G12" s="9">
        <v>0</v>
      </c>
      <c r="H12" s="9">
        <f t="shared" si="0"/>
        <v>1</v>
      </c>
      <c r="I12" s="9"/>
    </row>
    <row r="13" spans="1:9" ht="27" customHeight="1" x14ac:dyDescent="0.8">
      <c r="A13" s="4">
        <v>9</v>
      </c>
      <c r="B13" s="19" t="s">
        <v>62</v>
      </c>
      <c r="C13" s="41">
        <v>10101088</v>
      </c>
      <c r="D13" s="14" t="s">
        <v>136</v>
      </c>
      <c r="E13" s="9" t="s">
        <v>129</v>
      </c>
      <c r="F13" s="9">
        <v>1</v>
      </c>
      <c r="G13" s="9">
        <v>0</v>
      </c>
      <c r="H13" s="9">
        <f t="shared" si="0"/>
        <v>1</v>
      </c>
      <c r="I13" s="9"/>
    </row>
    <row r="14" spans="1:9" ht="27" customHeight="1" x14ac:dyDescent="0.8">
      <c r="A14" s="4">
        <v>10</v>
      </c>
      <c r="B14" s="19" t="s">
        <v>62</v>
      </c>
      <c r="C14" s="41">
        <v>10101059</v>
      </c>
      <c r="D14" s="14" t="s">
        <v>137</v>
      </c>
      <c r="E14" s="9" t="s">
        <v>129</v>
      </c>
      <c r="F14" s="9">
        <v>1</v>
      </c>
      <c r="G14" s="9">
        <v>0</v>
      </c>
      <c r="H14" s="9">
        <f t="shared" si="0"/>
        <v>1</v>
      </c>
      <c r="I14" s="9"/>
    </row>
    <row r="15" spans="1:9" ht="27" customHeight="1" x14ac:dyDescent="0.8">
      <c r="A15" s="4">
        <v>11</v>
      </c>
      <c r="B15" s="19" t="s">
        <v>62</v>
      </c>
      <c r="C15" s="41">
        <v>10101029</v>
      </c>
      <c r="D15" s="14" t="s">
        <v>138</v>
      </c>
      <c r="E15" s="9" t="s">
        <v>129</v>
      </c>
      <c r="F15" s="9">
        <v>1</v>
      </c>
      <c r="G15" s="9">
        <v>0</v>
      </c>
      <c r="H15" s="9">
        <f t="shared" si="0"/>
        <v>1</v>
      </c>
      <c r="I15" s="9"/>
    </row>
    <row r="16" spans="1:9" ht="27" customHeight="1" x14ac:dyDescent="0.8">
      <c r="A16" s="4">
        <v>12</v>
      </c>
      <c r="B16" s="19" t="s">
        <v>62</v>
      </c>
      <c r="C16" s="41">
        <v>10101104</v>
      </c>
      <c r="D16" s="14" t="s">
        <v>139</v>
      </c>
      <c r="E16" s="9" t="s">
        <v>129</v>
      </c>
      <c r="F16" s="9">
        <v>1</v>
      </c>
      <c r="G16" s="9">
        <v>0</v>
      </c>
      <c r="H16" s="9">
        <f t="shared" si="0"/>
        <v>1</v>
      </c>
      <c r="I16" s="9"/>
    </row>
    <row r="17" spans="1:9" ht="27" customHeight="1" x14ac:dyDescent="0.8">
      <c r="A17" s="4">
        <v>13</v>
      </c>
      <c r="B17" s="19" t="s">
        <v>64</v>
      </c>
      <c r="C17" s="26" t="s">
        <v>169</v>
      </c>
      <c r="D17" s="9" t="s">
        <v>100</v>
      </c>
      <c r="E17" s="9" t="s">
        <v>170</v>
      </c>
      <c r="F17" s="9">
        <v>1</v>
      </c>
      <c r="G17" s="9">
        <v>1</v>
      </c>
      <c r="H17" s="9">
        <v>2</v>
      </c>
      <c r="I17" s="9"/>
    </row>
    <row r="18" spans="1:9" ht="27" customHeight="1" x14ac:dyDescent="0.8">
      <c r="A18" s="4">
        <v>14</v>
      </c>
      <c r="B18" s="19" t="s">
        <v>64</v>
      </c>
      <c r="C18" s="26" t="s">
        <v>171</v>
      </c>
      <c r="D18" s="9" t="s">
        <v>172</v>
      </c>
      <c r="E18" s="9" t="s">
        <v>173</v>
      </c>
      <c r="F18" s="9">
        <v>5</v>
      </c>
      <c r="G18" s="9"/>
      <c r="H18" s="9">
        <v>5</v>
      </c>
      <c r="I18" s="9"/>
    </row>
    <row r="19" spans="1:9" ht="27" customHeight="1" x14ac:dyDescent="0.8">
      <c r="A19" s="4">
        <v>15</v>
      </c>
      <c r="B19" s="19" t="s">
        <v>68</v>
      </c>
      <c r="C19" s="26" t="s">
        <v>174</v>
      </c>
      <c r="D19" s="9" t="s">
        <v>127</v>
      </c>
      <c r="E19" s="9" t="s">
        <v>173</v>
      </c>
      <c r="F19" s="9">
        <v>1</v>
      </c>
      <c r="G19" s="9"/>
      <c r="H19" s="9">
        <v>1</v>
      </c>
      <c r="I19" s="9"/>
    </row>
  </sheetData>
  <mergeCells count="7">
    <mergeCell ref="I3:I4"/>
    <mergeCell ref="A3:A4"/>
    <mergeCell ref="D3:D4"/>
    <mergeCell ref="E3:E4"/>
    <mergeCell ref="F3:H3"/>
    <mergeCell ref="C3:C4"/>
    <mergeCell ref="B3:B4"/>
  </mergeCells>
  <pageMargins left="0.7" right="0.6" top="0.7" bottom="0.4" header="0.31496062992125984" footer="0.31496062992125984"/>
  <pageSetup paperSize="9"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4F758460-9432-4833-AB67-0D8AF2F79915}">
          <x14:formula1>
            <xm:f>Sheet1!$B$2:$B$16</xm:f>
          </x14:formula1>
          <xm:sqref>B5</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C07C8A-705B-4B20-9955-A488C60FC87E}">
  <dimension ref="A1:D1164"/>
  <sheetViews>
    <sheetView workbookViewId="0">
      <selection activeCell="B16" sqref="B16"/>
    </sheetView>
  </sheetViews>
  <sheetFormatPr defaultRowHeight="17" x14ac:dyDescent="0.6"/>
  <cols>
    <col min="1" max="1" width="3.7265625" style="23" customWidth="1"/>
    <col min="2" max="2" width="15.36328125" style="23" customWidth="1"/>
  </cols>
  <sheetData>
    <row r="1" spans="1:4" ht="14.5" x14ac:dyDescent="0.35">
      <c r="A1" s="24" t="s">
        <v>31</v>
      </c>
      <c r="B1" s="24" t="s">
        <v>9</v>
      </c>
      <c r="D1" t="s">
        <v>0</v>
      </c>
    </row>
    <row r="2" spans="1:4" ht="14.5" x14ac:dyDescent="0.35">
      <c r="A2" s="25">
        <v>1</v>
      </c>
      <c r="B2" s="25" t="s">
        <v>62</v>
      </c>
      <c r="D2" t="s">
        <v>77</v>
      </c>
    </row>
    <row r="3" spans="1:4" ht="14.5" x14ac:dyDescent="0.35">
      <c r="A3" s="25">
        <v>2</v>
      </c>
      <c r="B3" s="25" t="s">
        <v>63</v>
      </c>
      <c r="D3" t="s">
        <v>78</v>
      </c>
    </row>
    <row r="4" spans="1:4" ht="14.5" x14ac:dyDescent="0.35">
      <c r="A4" s="25">
        <v>3</v>
      </c>
      <c r="B4" s="25" t="s">
        <v>64</v>
      </c>
      <c r="D4" t="s">
        <v>79</v>
      </c>
    </row>
    <row r="5" spans="1:4" ht="14.5" x14ac:dyDescent="0.35">
      <c r="A5" s="25">
        <v>4</v>
      </c>
      <c r="B5" s="25" t="s">
        <v>65</v>
      </c>
      <c r="D5" t="s">
        <v>80</v>
      </c>
    </row>
    <row r="6" spans="1:4" ht="14.5" x14ac:dyDescent="0.35">
      <c r="A6" s="25">
        <v>5</v>
      </c>
      <c r="B6" s="25" t="s">
        <v>66</v>
      </c>
      <c r="D6" t="s">
        <v>81</v>
      </c>
    </row>
    <row r="7" spans="1:4" ht="14.5" x14ac:dyDescent="0.35">
      <c r="A7" s="25">
        <v>6</v>
      </c>
      <c r="B7" s="25" t="s">
        <v>67</v>
      </c>
      <c r="D7" t="s">
        <v>82</v>
      </c>
    </row>
    <row r="8" spans="1:4" ht="14.5" x14ac:dyDescent="0.35">
      <c r="A8" s="25">
        <v>7</v>
      </c>
      <c r="B8" s="25" t="s">
        <v>68</v>
      </c>
      <c r="D8" t="s">
        <v>83</v>
      </c>
    </row>
    <row r="9" spans="1:4" ht="14.5" x14ac:dyDescent="0.35">
      <c r="A9" s="25">
        <v>8</v>
      </c>
      <c r="B9" s="25" t="s">
        <v>69</v>
      </c>
      <c r="D9" t="s">
        <v>84</v>
      </c>
    </row>
    <row r="10" spans="1:4" ht="14.5" x14ac:dyDescent="0.35">
      <c r="A10" s="25">
        <v>9</v>
      </c>
      <c r="B10" s="25" t="s">
        <v>70</v>
      </c>
      <c r="D10" t="s">
        <v>85</v>
      </c>
    </row>
    <row r="11" spans="1:4" ht="14.5" x14ac:dyDescent="0.35">
      <c r="A11" s="25">
        <v>10</v>
      </c>
      <c r="B11" s="25" t="s">
        <v>71</v>
      </c>
      <c r="D11" t="s">
        <v>86</v>
      </c>
    </row>
    <row r="12" spans="1:4" ht="14.5" x14ac:dyDescent="0.35">
      <c r="A12" s="25">
        <v>11</v>
      </c>
      <c r="B12" s="25" t="s">
        <v>72</v>
      </c>
      <c r="D12" t="s">
        <v>87</v>
      </c>
    </row>
    <row r="13" spans="1:4" ht="14.5" x14ac:dyDescent="0.35">
      <c r="A13" s="25">
        <v>12</v>
      </c>
      <c r="B13" s="25" t="s">
        <v>73</v>
      </c>
      <c r="D13" t="s">
        <v>88</v>
      </c>
    </row>
    <row r="14" spans="1:4" ht="14.5" x14ac:dyDescent="0.35">
      <c r="A14" s="25">
        <v>13</v>
      </c>
      <c r="B14" s="25" t="s">
        <v>74</v>
      </c>
    </row>
    <row r="15" spans="1:4" ht="14.5" x14ac:dyDescent="0.35">
      <c r="A15" s="25">
        <v>14</v>
      </c>
      <c r="B15" s="25" t="s">
        <v>75</v>
      </c>
    </row>
    <row r="16" spans="1:4" ht="14.5" x14ac:dyDescent="0.35">
      <c r="A16" s="25">
        <v>15</v>
      </c>
      <c r="B16" s="25" t="s">
        <v>76</v>
      </c>
    </row>
    <row r="17" customFormat="1" ht="14.5" x14ac:dyDescent="0.35"/>
    <row r="18" customFormat="1" ht="14.5" x14ac:dyDescent="0.35"/>
    <row r="19" customFormat="1" ht="14.5" x14ac:dyDescent="0.35"/>
    <row r="20" customFormat="1" ht="14.5" x14ac:dyDescent="0.35"/>
    <row r="21" customFormat="1" ht="14.5" x14ac:dyDescent="0.35"/>
    <row r="22" customFormat="1" ht="14.5" x14ac:dyDescent="0.35"/>
    <row r="23" customFormat="1" ht="14.5" x14ac:dyDescent="0.35"/>
    <row r="24" customFormat="1" ht="14.5" x14ac:dyDescent="0.35"/>
    <row r="25" customFormat="1" ht="14.5" x14ac:dyDescent="0.35"/>
    <row r="26" customFormat="1" ht="14.5" x14ac:dyDescent="0.35"/>
    <row r="27" customFormat="1" ht="14.5" x14ac:dyDescent="0.35"/>
    <row r="28" customFormat="1" ht="14.5" x14ac:dyDescent="0.35"/>
    <row r="29" customFormat="1" ht="14.5" x14ac:dyDescent="0.35"/>
    <row r="30" customFormat="1" ht="14.5" x14ac:dyDescent="0.35"/>
    <row r="31" customFormat="1" ht="14.5" x14ac:dyDescent="0.35"/>
    <row r="32" customFormat="1" ht="14.5" x14ac:dyDescent="0.35"/>
    <row r="33" customFormat="1" ht="14.5" x14ac:dyDescent="0.35"/>
    <row r="34" customFormat="1" ht="14.5" x14ac:dyDescent="0.35"/>
    <row r="35" customFormat="1" ht="14.5" x14ac:dyDescent="0.35"/>
    <row r="36" customFormat="1" ht="14.5" x14ac:dyDescent="0.35"/>
    <row r="37" customFormat="1" ht="14.5" x14ac:dyDescent="0.35"/>
    <row r="38" customFormat="1" ht="14.5" x14ac:dyDescent="0.35"/>
    <row r="39" customFormat="1" ht="14.5" x14ac:dyDescent="0.35"/>
    <row r="40" customFormat="1" ht="14.5" x14ac:dyDescent="0.35"/>
    <row r="41" customFormat="1" ht="14.5" x14ac:dyDescent="0.35"/>
    <row r="42" customFormat="1" ht="14.5" x14ac:dyDescent="0.35"/>
    <row r="43" customFormat="1" ht="14.5" x14ac:dyDescent="0.35"/>
    <row r="44" customFormat="1" ht="14.5" x14ac:dyDescent="0.35"/>
    <row r="45" customFormat="1" ht="14.5" x14ac:dyDescent="0.35"/>
    <row r="46" customFormat="1" ht="14.5" x14ac:dyDescent="0.35"/>
    <row r="47" customFormat="1" ht="14.5" x14ac:dyDescent="0.35"/>
    <row r="48" customFormat="1" ht="14.5" x14ac:dyDescent="0.35"/>
    <row r="49" customFormat="1" ht="14.5" x14ac:dyDescent="0.35"/>
    <row r="50" customFormat="1" ht="14.5" x14ac:dyDescent="0.35"/>
    <row r="51" customFormat="1" ht="14.5" x14ac:dyDescent="0.35"/>
    <row r="52" customFormat="1" ht="14.5" x14ac:dyDescent="0.35"/>
    <row r="53" customFormat="1" ht="14.5" x14ac:dyDescent="0.35"/>
    <row r="54" customFormat="1" ht="14.5" x14ac:dyDescent="0.35"/>
    <row r="55" customFormat="1" ht="14.5" x14ac:dyDescent="0.35"/>
    <row r="56" customFormat="1" ht="14.5" x14ac:dyDescent="0.35"/>
    <row r="57" customFormat="1" ht="14.5" x14ac:dyDescent="0.35"/>
    <row r="58" customFormat="1" ht="14.5" x14ac:dyDescent="0.35"/>
    <row r="59" customFormat="1" ht="14.5" x14ac:dyDescent="0.35"/>
    <row r="60" customFormat="1" ht="14.5" x14ac:dyDescent="0.35"/>
    <row r="61" customFormat="1" ht="14.5" x14ac:dyDescent="0.35"/>
    <row r="62" customFormat="1" ht="14.5" x14ac:dyDescent="0.35"/>
    <row r="63" customFormat="1" ht="14.5" x14ac:dyDescent="0.35"/>
    <row r="64" customFormat="1" ht="14.5" x14ac:dyDescent="0.35"/>
    <row r="65" customFormat="1" ht="14.5" x14ac:dyDescent="0.35"/>
    <row r="66" customFormat="1" ht="14.5" x14ac:dyDescent="0.35"/>
    <row r="67" customFormat="1" ht="14.5" x14ac:dyDescent="0.35"/>
    <row r="68" customFormat="1" ht="14.5" x14ac:dyDescent="0.35"/>
    <row r="69" customFormat="1" ht="14.5" x14ac:dyDescent="0.35"/>
    <row r="70" customFormat="1" ht="14.5" x14ac:dyDescent="0.35"/>
    <row r="71" customFormat="1" ht="14.5" x14ac:dyDescent="0.35"/>
    <row r="72" customFormat="1" ht="14.5" x14ac:dyDescent="0.35"/>
    <row r="73" customFormat="1" ht="14.5" x14ac:dyDescent="0.35"/>
    <row r="74" customFormat="1" ht="14.5" x14ac:dyDescent="0.35"/>
    <row r="75" customFormat="1" ht="14.5" x14ac:dyDescent="0.35"/>
    <row r="76" customFormat="1" ht="14.5" x14ac:dyDescent="0.35"/>
    <row r="77" customFormat="1" ht="14.5" x14ac:dyDescent="0.35"/>
    <row r="78" customFormat="1" ht="14.5" x14ac:dyDescent="0.35"/>
    <row r="79" customFormat="1" ht="14.5" x14ac:dyDescent="0.35"/>
    <row r="80" customFormat="1" ht="14.5" x14ac:dyDescent="0.35"/>
    <row r="81" customFormat="1" ht="14.5" x14ac:dyDescent="0.35"/>
    <row r="82" customFormat="1" ht="14.5" x14ac:dyDescent="0.35"/>
    <row r="83" customFormat="1" ht="14.5" x14ac:dyDescent="0.35"/>
    <row r="84" customFormat="1" ht="14.5" x14ac:dyDescent="0.35"/>
    <row r="85" customFormat="1" ht="14.5" x14ac:dyDescent="0.35"/>
    <row r="86" customFormat="1" ht="14.5" x14ac:dyDescent="0.35"/>
    <row r="87" customFormat="1" ht="14.5" x14ac:dyDescent="0.35"/>
    <row r="88" customFormat="1" ht="14.5" x14ac:dyDescent="0.35"/>
    <row r="89" customFormat="1" ht="14.5" x14ac:dyDescent="0.35"/>
    <row r="90" customFormat="1" ht="14.5" x14ac:dyDescent="0.35"/>
    <row r="91" customFormat="1" ht="14.5" x14ac:dyDescent="0.35"/>
    <row r="92" customFormat="1" ht="14.5" x14ac:dyDescent="0.35"/>
    <row r="93" customFormat="1" ht="14.5" x14ac:dyDescent="0.35"/>
    <row r="94" customFormat="1" ht="14.5" x14ac:dyDescent="0.35"/>
    <row r="95" customFormat="1" ht="14.5" x14ac:dyDescent="0.35"/>
    <row r="96" customFormat="1" ht="14.5" x14ac:dyDescent="0.35"/>
    <row r="97" customFormat="1" ht="14.5" x14ac:dyDescent="0.35"/>
    <row r="98" customFormat="1" ht="14.5" x14ac:dyDescent="0.35"/>
    <row r="99" customFormat="1" ht="14.5" x14ac:dyDescent="0.35"/>
    <row r="100" customFormat="1" ht="14.5" x14ac:dyDescent="0.35"/>
    <row r="101" customFormat="1" ht="14.5" x14ac:dyDescent="0.35"/>
    <row r="102" customFormat="1" ht="14.5" x14ac:dyDescent="0.35"/>
    <row r="103" customFormat="1" ht="14.5" x14ac:dyDescent="0.35"/>
    <row r="104" customFormat="1" ht="14.5" x14ac:dyDescent="0.35"/>
    <row r="105" customFormat="1" ht="14.5" x14ac:dyDescent="0.35"/>
    <row r="106" customFormat="1" ht="14.5" x14ac:dyDescent="0.35"/>
    <row r="107" customFormat="1" ht="14.5" x14ac:dyDescent="0.35"/>
    <row r="108" customFormat="1" ht="14.5" x14ac:dyDescent="0.35"/>
    <row r="109" customFormat="1" ht="14.5" x14ac:dyDescent="0.35"/>
    <row r="110" customFormat="1" ht="14.5" x14ac:dyDescent="0.35"/>
    <row r="111" customFormat="1" ht="14.5" x14ac:dyDescent="0.35"/>
    <row r="112" customFormat="1" ht="14.5" x14ac:dyDescent="0.35"/>
    <row r="113" customFormat="1" ht="14.5" x14ac:dyDescent="0.35"/>
    <row r="114" customFormat="1" ht="14.5" x14ac:dyDescent="0.35"/>
    <row r="115" customFormat="1" ht="14.5" x14ac:dyDescent="0.35"/>
    <row r="116" customFormat="1" ht="14.5" x14ac:dyDescent="0.35"/>
    <row r="117" customFormat="1" ht="14.5" x14ac:dyDescent="0.35"/>
    <row r="118" customFormat="1" ht="14.5" x14ac:dyDescent="0.35"/>
    <row r="119" customFormat="1" ht="14.5" x14ac:dyDescent="0.35"/>
    <row r="120" customFormat="1" ht="14.5" x14ac:dyDescent="0.35"/>
    <row r="121" customFormat="1" ht="14.5" x14ac:dyDescent="0.35"/>
    <row r="122" customFormat="1" ht="14.5" x14ac:dyDescent="0.35"/>
    <row r="123" customFormat="1" ht="14.5" x14ac:dyDescent="0.35"/>
    <row r="124" customFormat="1" ht="14.5" x14ac:dyDescent="0.35"/>
    <row r="125" customFormat="1" ht="14.5" x14ac:dyDescent="0.35"/>
    <row r="126" customFormat="1" ht="14.5" x14ac:dyDescent="0.35"/>
    <row r="127" customFormat="1" ht="14.5" x14ac:dyDescent="0.35"/>
    <row r="128" customFormat="1" ht="14.5" x14ac:dyDescent="0.35"/>
    <row r="129" customFormat="1" ht="14.5" x14ac:dyDescent="0.35"/>
    <row r="130" customFormat="1" ht="14.5" x14ac:dyDescent="0.35"/>
    <row r="131" customFormat="1" ht="14.5" x14ac:dyDescent="0.35"/>
    <row r="132" customFormat="1" ht="14.5" x14ac:dyDescent="0.35"/>
    <row r="133" customFormat="1" ht="14.5" x14ac:dyDescent="0.35"/>
    <row r="134" customFormat="1" ht="14.5" x14ac:dyDescent="0.35"/>
    <row r="135" customFormat="1" ht="14.5" x14ac:dyDescent="0.35"/>
    <row r="136" customFormat="1" ht="14.5" x14ac:dyDescent="0.35"/>
    <row r="137" customFormat="1" ht="14.5" x14ac:dyDescent="0.35"/>
    <row r="138" customFormat="1" ht="14.5" x14ac:dyDescent="0.35"/>
    <row r="139" customFormat="1" ht="14.5" x14ac:dyDescent="0.35"/>
    <row r="140" customFormat="1" ht="14.5" x14ac:dyDescent="0.35"/>
    <row r="141" customFormat="1" ht="14.5" x14ac:dyDescent="0.35"/>
    <row r="142" customFormat="1" ht="14.5" x14ac:dyDescent="0.35"/>
    <row r="143" customFormat="1" ht="14.5" x14ac:dyDescent="0.35"/>
    <row r="144" customFormat="1" ht="14.5" x14ac:dyDescent="0.35"/>
    <row r="145" customFormat="1" ht="14.5" x14ac:dyDescent="0.35"/>
    <row r="146" customFormat="1" ht="14.5" x14ac:dyDescent="0.35"/>
    <row r="147" customFormat="1" ht="14.5" x14ac:dyDescent="0.35"/>
    <row r="148" customFormat="1" ht="14.5" x14ac:dyDescent="0.35"/>
    <row r="149" customFormat="1" ht="14.5" x14ac:dyDescent="0.35"/>
    <row r="150" customFormat="1" ht="14.5" x14ac:dyDescent="0.35"/>
    <row r="151" customFormat="1" ht="14.5" x14ac:dyDescent="0.35"/>
    <row r="152" customFormat="1" ht="14.5" x14ac:dyDescent="0.35"/>
    <row r="153" customFormat="1" ht="14.5" x14ac:dyDescent="0.35"/>
    <row r="154" customFormat="1" ht="14.5" x14ac:dyDescent="0.35"/>
    <row r="155" customFormat="1" ht="14.5" x14ac:dyDescent="0.35"/>
    <row r="156" customFormat="1" ht="14.5" x14ac:dyDescent="0.35"/>
    <row r="157" customFormat="1" ht="14.5" x14ac:dyDescent="0.35"/>
    <row r="158" customFormat="1" ht="14.5" x14ac:dyDescent="0.35"/>
    <row r="159" customFormat="1" ht="14.5" x14ac:dyDescent="0.35"/>
    <row r="160" customFormat="1" ht="14.5" x14ac:dyDescent="0.35"/>
    <row r="161" customFormat="1" ht="14.5" x14ac:dyDescent="0.35"/>
    <row r="162" customFormat="1" ht="14.5" x14ac:dyDescent="0.35"/>
    <row r="163" customFormat="1" ht="14.5" x14ac:dyDescent="0.35"/>
    <row r="164" customFormat="1" ht="14.5" x14ac:dyDescent="0.35"/>
    <row r="165" customFormat="1" ht="14.5" x14ac:dyDescent="0.35"/>
    <row r="166" customFormat="1" ht="14.5" x14ac:dyDescent="0.35"/>
    <row r="167" customFormat="1" ht="14.5" x14ac:dyDescent="0.35"/>
    <row r="168" customFormat="1" ht="14.5" x14ac:dyDescent="0.35"/>
    <row r="169" customFormat="1" ht="14.5" x14ac:dyDescent="0.35"/>
    <row r="170" customFormat="1" ht="14.5" x14ac:dyDescent="0.35"/>
    <row r="171" customFormat="1" ht="14.5" x14ac:dyDescent="0.35"/>
    <row r="172" customFormat="1" ht="14.5" x14ac:dyDescent="0.35"/>
    <row r="173" customFormat="1" ht="14.5" x14ac:dyDescent="0.35"/>
    <row r="174" customFormat="1" ht="14.5" x14ac:dyDescent="0.35"/>
    <row r="175" customFormat="1" ht="14.5" x14ac:dyDescent="0.35"/>
    <row r="176" customFormat="1" ht="14.5" x14ac:dyDescent="0.35"/>
    <row r="177" customFormat="1" ht="14.5" x14ac:dyDescent="0.35"/>
    <row r="178" customFormat="1" ht="14.5" x14ac:dyDescent="0.35"/>
    <row r="179" customFormat="1" ht="14.5" x14ac:dyDescent="0.35"/>
    <row r="180" customFormat="1" ht="14.5" x14ac:dyDescent="0.35"/>
    <row r="181" customFormat="1" ht="14.5" x14ac:dyDescent="0.35"/>
    <row r="182" customFormat="1" ht="14.5" x14ac:dyDescent="0.35"/>
    <row r="183" customFormat="1" ht="14.5" x14ac:dyDescent="0.35"/>
    <row r="184" customFormat="1" ht="14.5" x14ac:dyDescent="0.35"/>
    <row r="185" customFormat="1" ht="14.5" x14ac:dyDescent="0.35"/>
    <row r="186" customFormat="1" ht="14.5" x14ac:dyDescent="0.35"/>
    <row r="187" customFormat="1" ht="14.5" x14ac:dyDescent="0.35"/>
    <row r="188" customFormat="1" ht="14.5" x14ac:dyDescent="0.35"/>
    <row r="189" customFormat="1" ht="14.5" x14ac:dyDescent="0.35"/>
    <row r="190" customFormat="1" ht="14.5" x14ac:dyDescent="0.35"/>
    <row r="191" customFormat="1" ht="14.5" x14ac:dyDescent="0.35"/>
    <row r="192" customFormat="1" ht="14.5" x14ac:dyDescent="0.35"/>
    <row r="193" customFormat="1" ht="14.5" x14ac:dyDescent="0.35"/>
    <row r="194" customFormat="1" ht="14.5" x14ac:dyDescent="0.35"/>
    <row r="195" customFormat="1" ht="14.5" x14ac:dyDescent="0.35"/>
    <row r="196" customFormat="1" ht="14.5" x14ac:dyDescent="0.35"/>
    <row r="197" customFormat="1" ht="14.5" x14ac:dyDescent="0.35"/>
    <row r="198" customFormat="1" ht="14.5" x14ac:dyDescent="0.35"/>
    <row r="199" customFormat="1" ht="14.5" x14ac:dyDescent="0.35"/>
    <row r="200" customFormat="1" ht="14.5" x14ac:dyDescent="0.35"/>
    <row r="201" customFormat="1" ht="14.5" x14ac:dyDescent="0.35"/>
    <row r="202" customFormat="1" ht="14.5" x14ac:dyDescent="0.35"/>
    <row r="203" customFormat="1" ht="14.5" x14ac:dyDescent="0.35"/>
    <row r="204" customFormat="1" ht="14.5" x14ac:dyDescent="0.35"/>
    <row r="205" customFormat="1" ht="14.5" x14ac:dyDescent="0.35"/>
    <row r="206" customFormat="1" ht="14.5" x14ac:dyDescent="0.35"/>
    <row r="207" customFormat="1" ht="14.5" x14ac:dyDescent="0.35"/>
    <row r="208" customFormat="1" ht="14.5" x14ac:dyDescent="0.35"/>
    <row r="209" customFormat="1" ht="14.5" x14ac:dyDescent="0.35"/>
    <row r="210" customFormat="1" ht="14.5" x14ac:dyDescent="0.35"/>
    <row r="211" customFormat="1" ht="14.5" x14ac:dyDescent="0.35"/>
    <row r="212" customFormat="1" ht="14.5" x14ac:dyDescent="0.35"/>
    <row r="213" customFormat="1" ht="14.5" x14ac:dyDescent="0.35"/>
    <row r="214" customFormat="1" ht="14.5" x14ac:dyDescent="0.35"/>
    <row r="215" customFormat="1" ht="14.5" x14ac:dyDescent="0.35"/>
    <row r="216" customFormat="1" ht="14.5" x14ac:dyDescent="0.35"/>
    <row r="217" customFormat="1" ht="14.5" x14ac:dyDescent="0.35"/>
    <row r="218" customFormat="1" ht="14.5" x14ac:dyDescent="0.35"/>
    <row r="219" customFormat="1" ht="14.5" x14ac:dyDescent="0.35"/>
    <row r="220" customFormat="1" ht="14.5" x14ac:dyDescent="0.35"/>
    <row r="221" customFormat="1" ht="14.5" x14ac:dyDescent="0.35"/>
    <row r="222" customFormat="1" ht="14.5" x14ac:dyDescent="0.35"/>
    <row r="223" customFormat="1" ht="14.5" x14ac:dyDescent="0.35"/>
    <row r="224" customFormat="1" ht="14.5" x14ac:dyDescent="0.35"/>
    <row r="225" customFormat="1" ht="14.5" x14ac:dyDescent="0.35"/>
    <row r="226" customFormat="1" ht="14.5" x14ac:dyDescent="0.35"/>
    <row r="227" customFormat="1" ht="14.5" x14ac:dyDescent="0.35"/>
    <row r="228" customFormat="1" ht="14.5" x14ac:dyDescent="0.35"/>
    <row r="229" customFormat="1" ht="14.5" x14ac:dyDescent="0.35"/>
    <row r="230" customFormat="1" ht="14.5" x14ac:dyDescent="0.35"/>
    <row r="231" customFormat="1" ht="14.5" x14ac:dyDescent="0.35"/>
    <row r="232" customFormat="1" ht="14.5" x14ac:dyDescent="0.35"/>
    <row r="233" customFormat="1" ht="14.5" x14ac:dyDescent="0.35"/>
    <row r="234" customFormat="1" ht="14.5" x14ac:dyDescent="0.35"/>
    <row r="235" customFormat="1" ht="14.5" x14ac:dyDescent="0.35"/>
    <row r="236" customFormat="1" ht="14.5" x14ac:dyDescent="0.35"/>
    <row r="237" customFormat="1" ht="14.5" x14ac:dyDescent="0.35"/>
    <row r="238" customFormat="1" ht="14.5" x14ac:dyDescent="0.35"/>
    <row r="239" customFormat="1" ht="14.5" x14ac:dyDescent="0.35"/>
    <row r="240" customFormat="1" ht="14.5" x14ac:dyDescent="0.35"/>
    <row r="241" customFormat="1" ht="14.5" x14ac:dyDescent="0.35"/>
    <row r="242" customFormat="1" ht="14.5" x14ac:dyDescent="0.35"/>
    <row r="243" customFormat="1" ht="14.5" x14ac:dyDescent="0.35"/>
    <row r="244" customFormat="1" ht="14.5" x14ac:dyDescent="0.35"/>
    <row r="245" customFormat="1" ht="14.5" x14ac:dyDescent="0.35"/>
    <row r="246" customFormat="1" ht="14.5" x14ac:dyDescent="0.35"/>
    <row r="247" customFormat="1" ht="14.5" x14ac:dyDescent="0.35"/>
    <row r="248" customFormat="1" ht="14.5" x14ac:dyDescent="0.35"/>
    <row r="249" customFormat="1" ht="14.5" x14ac:dyDescent="0.35"/>
    <row r="250" customFormat="1" ht="14.5" x14ac:dyDescent="0.35"/>
    <row r="251" customFormat="1" ht="14.5" x14ac:dyDescent="0.35"/>
    <row r="252" customFormat="1" ht="14.5" x14ac:dyDescent="0.35"/>
    <row r="253" customFormat="1" ht="14.5" x14ac:dyDescent="0.35"/>
    <row r="254" customFormat="1" ht="14.5" x14ac:dyDescent="0.35"/>
    <row r="255" customFormat="1" ht="14.5" x14ac:dyDescent="0.35"/>
    <row r="256" customFormat="1" ht="14.5" x14ac:dyDescent="0.35"/>
    <row r="257" customFormat="1" ht="14.5" x14ac:dyDescent="0.35"/>
    <row r="258" customFormat="1" ht="14.5" x14ac:dyDescent="0.35"/>
    <row r="259" customFormat="1" ht="14.5" x14ac:dyDescent="0.35"/>
    <row r="260" customFormat="1" ht="14.5" x14ac:dyDescent="0.35"/>
    <row r="261" customFormat="1" ht="14.5" x14ac:dyDescent="0.35"/>
    <row r="262" customFormat="1" ht="14.5" x14ac:dyDescent="0.35"/>
    <row r="263" customFormat="1" ht="14.5" x14ac:dyDescent="0.35"/>
    <row r="264" customFormat="1" ht="14.5" x14ac:dyDescent="0.35"/>
    <row r="265" customFormat="1" ht="14.5" x14ac:dyDescent="0.35"/>
    <row r="266" customFormat="1" ht="14.5" x14ac:dyDescent="0.35"/>
    <row r="267" customFormat="1" ht="14.5" x14ac:dyDescent="0.35"/>
    <row r="268" customFormat="1" ht="14.5" x14ac:dyDescent="0.35"/>
    <row r="269" customFormat="1" ht="14.5" x14ac:dyDescent="0.35"/>
    <row r="270" customFormat="1" ht="14.5" x14ac:dyDescent="0.35"/>
    <row r="271" customFormat="1" ht="14.5" x14ac:dyDescent="0.35"/>
    <row r="272" customFormat="1" ht="14.5" x14ac:dyDescent="0.35"/>
    <row r="273" customFormat="1" ht="14.5" x14ac:dyDescent="0.35"/>
    <row r="274" customFormat="1" ht="14.5" x14ac:dyDescent="0.35"/>
    <row r="275" customFormat="1" ht="14.5" x14ac:dyDescent="0.35"/>
    <row r="276" customFormat="1" ht="14.5" x14ac:dyDescent="0.35"/>
    <row r="277" customFormat="1" ht="14.5" x14ac:dyDescent="0.35"/>
    <row r="278" customFormat="1" ht="14.5" x14ac:dyDescent="0.35"/>
    <row r="279" customFormat="1" ht="14.5" x14ac:dyDescent="0.35"/>
    <row r="280" customFormat="1" ht="14.5" x14ac:dyDescent="0.35"/>
    <row r="281" customFormat="1" ht="14.5" x14ac:dyDescent="0.35"/>
    <row r="282" customFormat="1" ht="14.5" x14ac:dyDescent="0.35"/>
    <row r="283" customFormat="1" ht="14.5" x14ac:dyDescent="0.35"/>
    <row r="284" customFormat="1" ht="14.5" x14ac:dyDescent="0.35"/>
    <row r="285" customFormat="1" ht="14.5" x14ac:dyDescent="0.35"/>
    <row r="286" customFormat="1" ht="14.5" x14ac:dyDescent="0.35"/>
    <row r="287" customFormat="1" ht="14.5" x14ac:dyDescent="0.35"/>
    <row r="288" customFormat="1" ht="14.5" x14ac:dyDescent="0.35"/>
    <row r="289" customFormat="1" ht="14.5" x14ac:dyDescent="0.35"/>
    <row r="290" customFormat="1" ht="14.5" x14ac:dyDescent="0.35"/>
    <row r="291" customFormat="1" ht="14.5" x14ac:dyDescent="0.35"/>
    <row r="292" customFormat="1" ht="14.5" x14ac:dyDescent="0.35"/>
    <row r="293" customFormat="1" ht="14.5" x14ac:dyDescent="0.35"/>
    <row r="294" customFormat="1" ht="14.5" x14ac:dyDescent="0.35"/>
    <row r="295" customFormat="1" ht="14.5" x14ac:dyDescent="0.35"/>
    <row r="296" customFormat="1" ht="14.5" x14ac:dyDescent="0.35"/>
    <row r="297" customFormat="1" ht="14.5" x14ac:dyDescent="0.35"/>
    <row r="298" customFormat="1" ht="14.5" x14ac:dyDescent="0.35"/>
    <row r="299" customFormat="1" ht="14.5" x14ac:dyDescent="0.35"/>
    <row r="300" customFormat="1" ht="14.5" x14ac:dyDescent="0.35"/>
    <row r="301" customFormat="1" ht="14.5" x14ac:dyDescent="0.35"/>
    <row r="302" customFormat="1" ht="14.5" x14ac:dyDescent="0.35"/>
    <row r="303" customFormat="1" ht="14.5" x14ac:dyDescent="0.35"/>
    <row r="304" customFormat="1" ht="14.5" x14ac:dyDescent="0.35"/>
    <row r="305" customFormat="1" ht="14.5" x14ac:dyDescent="0.35"/>
    <row r="306" customFormat="1" ht="14.5" x14ac:dyDescent="0.35"/>
    <row r="307" customFormat="1" ht="14.5" x14ac:dyDescent="0.35"/>
    <row r="308" customFormat="1" ht="14.5" x14ac:dyDescent="0.35"/>
    <row r="309" customFormat="1" ht="14.5" x14ac:dyDescent="0.35"/>
    <row r="310" customFormat="1" ht="14.5" x14ac:dyDescent="0.35"/>
    <row r="311" customFormat="1" ht="14.5" x14ac:dyDescent="0.35"/>
    <row r="312" customFormat="1" ht="14.5" x14ac:dyDescent="0.35"/>
    <row r="313" customFormat="1" ht="14.5" x14ac:dyDescent="0.35"/>
    <row r="314" customFormat="1" ht="14.5" x14ac:dyDescent="0.35"/>
    <row r="315" customFormat="1" ht="14.5" x14ac:dyDescent="0.35"/>
    <row r="316" customFormat="1" ht="14.5" x14ac:dyDescent="0.35"/>
    <row r="317" customFormat="1" ht="14.5" x14ac:dyDescent="0.35"/>
    <row r="318" customFormat="1" ht="14.5" x14ac:dyDescent="0.35"/>
    <row r="319" customFormat="1" ht="14.5" x14ac:dyDescent="0.35"/>
    <row r="320" customFormat="1" ht="14.5" x14ac:dyDescent="0.35"/>
    <row r="321" customFormat="1" ht="14.5" x14ac:dyDescent="0.35"/>
    <row r="322" customFormat="1" ht="14.5" x14ac:dyDescent="0.35"/>
    <row r="323" customFormat="1" ht="14.5" x14ac:dyDescent="0.35"/>
    <row r="324" customFormat="1" ht="14.5" x14ac:dyDescent="0.35"/>
    <row r="325" customFormat="1" ht="14.5" x14ac:dyDescent="0.35"/>
    <row r="326" customFormat="1" ht="14.5" x14ac:dyDescent="0.35"/>
    <row r="327" customFormat="1" ht="14.5" x14ac:dyDescent="0.35"/>
    <row r="328" customFormat="1" ht="14.5" x14ac:dyDescent="0.35"/>
    <row r="329" customFormat="1" ht="14.5" x14ac:dyDescent="0.35"/>
    <row r="330" customFormat="1" ht="14.5" x14ac:dyDescent="0.35"/>
    <row r="331" customFormat="1" ht="14.5" x14ac:dyDescent="0.35"/>
    <row r="332" customFormat="1" ht="14.5" x14ac:dyDescent="0.35"/>
    <row r="333" customFormat="1" ht="14.5" x14ac:dyDescent="0.35"/>
    <row r="334" customFormat="1" ht="14.5" x14ac:dyDescent="0.35"/>
    <row r="335" customFormat="1" ht="14.5" x14ac:dyDescent="0.35"/>
    <row r="336" customFormat="1" ht="14.5" x14ac:dyDescent="0.35"/>
    <row r="337" customFormat="1" ht="14.5" x14ac:dyDescent="0.35"/>
    <row r="338" customFormat="1" ht="14.5" x14ac:dyDescent="0.35"/>
    <row r="339" customFormat="1" ht="14.5" x14ac:dyDescent="0.35"/>
    <row r="340" customFormat="1" ht="14.5" x14ac:dyDescent="0.35"/>
    <row r="341" customFormat="1" ht="14.5" x14ac:dyDescent="0.35"/>
    <row r="342" customFormat="1" ht="14.5" x14ac:dyDescent="0.35"/>
    <row r="343" customFormat="1" ht="14.5" x14ac:dyDescent="0.35"/>
    <row r="344" customFormat="1" ht="14.5" x14ac:dyDescent="0.35"/>
    <row r="345" customFormat="1" ht="14.5" x14ac:dyDescent="0.35"/>
    <row r="346" customFormat="1" ht="14.5" x14ac:dyDescent="0.35"/>
    <row r="347" customFormat="1" ht="14.5" x14ac:dyDescent="0.35"/>
    <row r="348" customFormat="1" ht="14.5" x14ac:dyDescent="0.35"/>
    <row r="349" customFormat="1" ht="14.5" x14ac:dyDescent="0.35"/>
    <row r="350" customFormat="1" ht="14.5" x14ac:dyDescent="0.35"/>
    <row r="351" customFormat="1" ht="14.5" x14ac:dyDescent="0.35"/>
    <row r="352" customFormat="1" ht="14.5" x14ac:dyDescent="0.35"/>
    <row r="353" customFormat="1" ht="14.5" x14ac:dyDescent="0.35"/>
    <row r="354" customFormat="1" ht="14.5" x14ac:dyDescent="0.35"/>
    <row r="355" customFormat="1" ht="14.5" x14ac:dyDescent="0.35"/>
    <row r="356" customFormat="1" ht="14.5" x14ac:dyDescent="0.35"/>
    <row r="357" customFormat="1" ht="14.5" x14ac:dyDescent="0.35"/>
    <row r="358" customFormat="1" ht="14.5" x14ac:dyDescent="0.35"/>
    <row r="359" customFormat="1" ht="14.5" x14ac:dyDescent="0.35"/>
    <row r="360" customFormat="1" ht="14.5" x14ac:dyDescent="0.35"/>
    <row r="361" customFormat="1" ht="14.5" x14ac:dyDescent="0.35"/>
    <row r="362" customFormat="1" ht="14.5" x14ac:dyDescent="0.35"/>
    <row r="363" customFormat="1" ht="14.5" x14ac:dyDescent="0.35"/>
    <row r="364" customFormat="1" ht="14.5" x14ac:dyDescent="0.35"/>
    <row r="365" customFormat="1" ht="14.5" x14ac:dyDescent="0.35"/>
    <row r="366" customFormat="1" ht="14.5" x14ac:dyDescent="0.35"/>
    <row r="367" customFormat="1" ht="14.5" x14ac:dyDescent="0.35"/>
    <row r="368" customFormat="1" ht="14.5" x14ac:dyDescent="0.35"/>
    <row r="369" customFormat="1" ht="14.5" x14ac:dyDescent="0.35"/>
    <row r="370" customFormat="1" ht="14.5" x14ac:dyDescent="0.35"/>
    <row r="371" customFormat="1" ht="14.5" x14ac:dyDescent="0.35"/>
    <row r="372" customFormat="1" ht="14.5" x14ac:dyDescent="0.35"/>
    <row r="373" customFormat="1" ht="14.5" x14ac:dyDescent="0.35"/>
    <row r="374" customFormat="1" ht="14.5" x14ac:dyDescent="0.35"/>
    <row r="375" customFormat="1" ht="14.5" x14ac:dyDescent="0.35"/>
    <row r="376" customFormat="1" ht="14.5" x14ac:dyDescent="0.35"/>
    <row r="377" customFormat="1" ht="14.5" x14ac:dyDescent="0.35"/>
    <row r="378" customFormat="1" ht="14.5" x14ac:dyDescent="0.35"/>
    <row r="379" customFormat="1" ht="14.5" x14ac:dyDescent="0.35"/>
    <row r="380" customFormat="1" ht="14.5" x14ac:dyDescent="0.35"/>
    <row r="381" customFormat="1" ht="14.5" x14ac:dyDescent="0.35"/>
    <row r="382" customFormat="1" ht="14.5" x14ac:dyDescent="0.35"/>
    <row r="383" customFormat="1" ht="14.5" x14ac:dyDescent="0.35"/>
    <row r="384" customFormat="1" ht="14.5" x14ac:dyDescent="0.35"/>
    <row r="385" customFormat="1" ht="14.5" x14ac:dyDescent="0.35"/>
    <row r="386" customFormat="1" ht="14.5" x14ac:dyDescent="0.35"/>
    <row r="387" customFormat="1" ht="14.5" x14ac:dyDescent="0.35"/>
    <row r="388" customFormat="1" ht="14.5" x14ac:dyDescent="0.35"/>
    <row r="389" customFormat="1" ht="14.5" x14ac:dyDescent="0.35"/>
    <row r="390" customFormat="1" ht="14.5" x14ac:dyDescent="0.35"/>
    <row r="391" customFormat="1" ht="14.5" x14ac:dyDescent="0.35"/>
    <row r="392" customFormat="1" ht="14.5" x14ac:dyDescent="0.35"/>
    <row r="393" customFormat="1" ht="14.5" x14ac:dyDescent="0.35"/>
    <row r="394" customFormat="1" ht="14.5" x14ac:dyDescent="0.35"/>
    <row r="395" customFormat="1" ht="14.5" x14ac:dyDescent="0.35"/>
    <row r="396" customFormat="1" ht="14.5" x14ac:dyDescent="0.35"/>
    <row r="397" customFormat="1" ht="14.5" x14ac:dyDescent="0.35"/>
    <row r="398" customFormat="1" ht="14.5" x14ac:dyDescent="0.35"/>
    <row r="399" customFormat="1" ht="14.5" x14ac:dyDescent="0.35"/>
    <row r="400" customFormat="1" ht="14.5" x14ac:dyDescent="0.35"/>
    <row r="401" customFormat="1" ht="14.5" x14ac:dyDescent="0.35"/>
    <row r="402" customFormat="1" ht="14.5" x14ac:dyDescent="0.35"/>
    <row r="403" customFormat="1" ht="14.5" x14ac:dyDescent="0.35"/>
    <row r="404" customFormat="1" ht="14.5" x14ac:dyDescent="0.35"/>
    <row r="405" customFormat="1" ht="14.5" x14ac:dyDescent="0.35"/>
    <row r="406" customFormat="1" ht="14.5" x14ac:dyDescent="0.35"/>
    <row r="407" customFormat="1" ht="14.5" x14ac:dyDescent="0.35"/>
    <row r="408" customFormat="1" ht="14.5" x14ac:dyDescent="0.35"/>
    <row r="409" customFormat="1" ht="14.5" x14ac:dyDescent="0.35"/>
    <row r="410" customFormat="1" ht="14.5" x14ac:dyDescent="0.35"/>
    <row r="411" customFormat="1" ht="14.5" x14ac:dyDescent="0.35"/>
    <row r="412" customFormat="1" ht="14.5" x14ac:dyDescent="0.35"/>
    <row r="413" customFormat="1" ht="14.5" x14ac:dyDescent="0.35"/>
    <row r="414" customFormat="1" ht="14.5" x14ac:dyDescent="0.35"/>
    <row r="415" customFormat="1" ht="14.5" x14ac:dyDescent="0.35"/>
    <row r="416" customFormat="1" ht="14.5" x14ac:dyDescent="0.35"/>
    <row r="417" customFormat="1" ht="14.5" x14ac:dyDescent="0.35"/>
    <row r="418" customFormat="1" ht="14.5" x14ac:dyDescent="0.35"/>
    <row r="419" customFormat="1" ht="14.5" x14ac:dyDescent="0.35"/>
    <row r="420" customFormat="1" ht="14.5" x14ac:dyDescent="0.35"/>
    <row r="421" customFormat="1" ht="14.5" x14ac:dyDescent="0.35"/>
    <row r="422" customFormat="1" ht="14.5" x14ac:dyDescent="0.35"/>
    <row r="423" customFormat="1" ht="14.5" x14ac:dyDescent="0.35"/>
    <row r="424" customFormat="1" ht="14.5" x14ac:dyDescent="0.35"/>
    <row r="425" customFormat="1" ht="14.5" x14ac:dyDescent="0.35"/>
    <row r="426" customFormat="1" ht="14.5" x14ac:dyDescent="0.35"/>
    <row r="427" customFormat="1" ht="14.5" x14ac:dyDescent="0.35"/>
    <row r="428" customFormat="1" ht="14.5" x14ac:dyDescent="0.35"/>
    <row r="429" customFormat="1" ht="14.5" x14ac:dyDescent="0.35"/>
    <row r="430" customFormat="1" ht="14.5" x14ac:dyDescent="0.35"/>
    <row r="431" customFormat="1" ht="14.5" x14ac:dyDescent="0.35"/>
    <row r="432" customFormat="1" ht="14.5" x14ac:dyDescent="0.35"/>
    <row r="433" customFormat="1" ht="14.5" x14ac:dyDescent="0.35"/>
    <row r="434" customFormat="1" ht="14.5" x14ac:dyDescent="0.35"/>
    <row r="435" customFormat="1" ht="14.5" x14ac:dyDescent="0.35"/>
    <row r="436" customFormat="1" ht="14.5" x14ac:dyDescent="0.35"/>
    <row r="437" customFormat="1" ht="14.5" x14ac:dyDescent="0.35"/>
    <row r="438" customFormat="1" ht="14.5" x14ac:dyDescent="0.35"/>
    <row r="439" customFormat="1" ht="14.5" x14ac:dyDescent="0.35"/>
    <row r="440" customFormat="1" ht="14.5" x14ac:dyDescent="0.35"/>
    <row r="441" customFormat="1" ht="14.5" x14ac:dyDescent="0.35"/>
    <row r="442" customFormat="1" ht="14.5" x14ac:dyDescent="0.35"/>
    <row r="443" customFormat="1" ht="14.5" x14ac:dyDescent="0.35"/>
    <row r="444" customFormat="1" ht="14.5" x14ac:dyDescent="0.35"/>
    <row r="445" customFormat="1" ht="14.5" x14ac:dyDescent="0.35"/>
    <row r="446" customFormat="1" ht="14.5" x14ac:dyDescent="0.35"/>
    <row r="447" customFormat="1" ht="14.5" x14ac:dyDescent="0.35"/>
    <row r="448" customFormat="1" ht="14.5" x14ac:dyDescent="0.35"/>
    <row r="449" customFormat="1" ht="14.5" x14ac:dyDescent="0.35"/>
    <row r="450" customFormat="1" ht="14.5" x14ac:dyDescent="0.35"/>
    <row r="451" customFormat="1" ht="14.5" x14ac:dyDescent="0.35"/>
    <row r="452" customFormat="1" ht="14.5" x14ac:dyDescent="0.35"/>
    <row r="453" customFormat="1" ht="14.5" x14ac:dyDescent="0.35"/>
    <row r="454" customFormat="1" ht="14.5" x14ac:dyDescent="0.35"/>
    <row r="455" customFormat="1" ht="14.5" x14ac:dyDescent="0.35"/>
    <row r="456" customFormat="1" ht="14.5" x14ac:dyDescent="0.35"/>
    <row r="457" customFormat="1" ht="14.5" x14ac:dyDescent="0.35"/>
    <row r="458" customFormat="1" ht="14.5" x14ac:dyDescent="0.35"/>
    <row r="459" customFormat="1" ht="14.5" x14ac:dyDescent="0.35"/>
    <row r="460" customFormat="1" ht="14.5" x14ac:dyDescent="0.35"/>
    <row r="461" customFormat="1" ht="14.5" x14ac:dyDescent="0.35"/>
    <row r="462" customFormat="1" ht="14.5" x14ac:dyDescent="0.35"/>
    <row r="463" customFormat="1" ht="14.5" x14ac:dyDescent="0.35"/>
    <row r="464" customFormat="1" ht="14.5" x14ac:dyDescent="0.35"/>
    <row r="465" customFormat="1" ht="14.5" x14ac:dyDescent="0.35"/>
    <row r="466" customFormat="1" ht="14.5" x14ac:dyDescent="0.35"/>
    <row r="467" customFormat="1" ht="14.5" x14ac:dyDescent="0.35"/>
    <row r="468" customFormat="1" ht="14.5" x14ac:dyDescent="0.35"/>
    <row r="469" customFormat="1" ht="14.5" x14ac:dyDescent="0.35"/>
    <row r="470" customFormat="1" ht="14.5" x14ac:dyDescent="0.35"/>
    <row r="471" customFormat="1" ht="14.5" x14ac:dyDescent="0.35"/>
    <row r="472" customFormat="1" ht="14.5" x14ac:dyDescent="0.35"/>
    <row r="473" customFormat="1" ht="14.5" x14ac:dyDescent="0.35"/>
    <row r="474" customFormat="1" ht="14.5" x14ac:dyDescent="0.35"/>
    <row r="475" customFormat="1" ht="14.5" x14ac:dyDescent="0.35"/>
    <row r="476" customFormat="1" ht="14.5" x14ac:dyDescent="0.35"/>
    <row r="477" customFormat="1" ht="14.5" x14ac:dyDescent="0.35"/>
    <row r="478" customFormat="1" ht="14.5" x14ac:dyDescent="0.35"/>
    <row r="479" customFormat="1" ht="14.5" x14ac:dyDescent="0.35"/>
    <row r="480" customFormat="1" ht="14.5" x14ac:dyDescent="0.35"/>
    <row r="481" customFormat="1" ht="14.5" x14ac:dyDescent="0.35"/>
    <row r="482" customFormat="1" ht="14.5" x14ac:dyDescent="0.35"/>
    <row r="483" customFormat="1" ht="14.5" x14ac:dyDescent="0.35"/>
    <row r="484" customFormat="1" ht="14.5" x14ac:dyDescent="0.35"/>
    <row r="485" customFormat="1" ht="14.5" x14ac:dyDescent="0.35"/>
    <row r="486" customFormat="1" ht="14.5" x14ac:dyDescent="0.35"/>
    <row r="487" customFormat="1" ht="14.5" x14ac:dyDescent="0.35"/>
    <row r="488" customFormat="1" ht="14.5" x14ac:dyDescent="0.35"/>
    <row r="489" customFormat="1" ht="14.5" x14ac:dyDescent="0.35"/>
    <row r="490" customFormat="1" ht="14.5" x14ac:dyDescent="0.35"/>
    <row r="491" customFormat="1" ht="14.5" x14ac:dyDescent="0.35"/>
    <row r="492" customFormat="1" ht="14.5" x14ac:dyDescent="0.35"/>
    <row r="493" customFormat="1" ht="14.5" x14ac:dyDescent="0.35"/>
    <row r="494" customFormat="1" ht="14.5" x14ac:dyDescent="0.35"/>
    <row r="495" customFormat="1" ht="14.5" x14ac:dyDescent="0.35"/>
    <row r="496" customFormat="1" ht="14.5" x14ac:dyDescent="0.35"/>
    <row r="497" customFormat="1" ht="14.5" x14ac:dyDescent="0.35"/>
    <row r="498" customFormat="1" ht="14.5" x14ac:dyDescent="0.35"/>
    <row r="499" customFormat="1" ht="14.5" x14ac:dyDescent="0.35"/>
    <row r="500" customFormat="1" ht="14.5" x14ac:dyDescent="0.35"/>
    <row r="501" customFormat="1" ht="14.5" x14ac:dyDescent="0.35"/>
    <row r="502" customFormat="1" ht="14.5" x14ac:dyDescent="0.35"/>
    <row r="503" customFormat="1" ht="14.5" x14ac:dyDescent="0.35"/>
    <row r="504" customFormat="1" ht="14.5" x14ac:dyDescent="0.35"/>
    <row r="505" customFormat="1" ht="14.5" x14ac:dyDescent="0.35"/>
    <row r="506" customFormat="1" ht="14.5" x14ac:dyDescent="0.35"/>
    <row r="507" customFormat="1" ht="14.5" x14ac:dyDescent="0.35"/>
    <row r="508" customFormat="1" ht="14.5" x14ac:dyDescent="0.35"/>
    <row r="509" customFormat="1" ht="14.5" x14ac:dyDescent="0.35"/>
    <row r="510" customFormat="1" ht="14.5" x14ac:dyDescent="0.35"/>
    <row r="511" customFormat="1" ht="14.5" x14ac:dyDescent="0.35"/>
    <row r="512" customFormat="1" ht="14.5" x14ac:dyDescent="0.35"/>
    <row r="513" customFormat="1" ht="14.5" x14ac:dyDescent="0.35"/>
    <row r="514" customFormat="1" ht="14.5" x14ac:dyDescent="0.35"/>
    <row r="515" customFormat="1" ht="14.5" x14ac:dyDescent="0.35"/>
    <row r="516" customFormat="1" ht="14.5" x14ac:dyDescent="0.35"/>
    <row r="517" customFormat="1" ht="14.5" x14ac:dyDescent="0.35"/>
    <row r="518" customFormat="1" ht="14.5" x14ac:dyDescent="0.35"/>
    <row r="519" customFormat="1" ht="14.5" x14ac:dyDescent="0.35"/>
    <row r="520" customFormat="1" ht="14.5" x14ac:dyDescent="0.35"/>
    <row r="521" customFormat="1" ht="14.5" x14ac:dyDescent="0.35"/>
    <row r="522" customFormat="1" ht="14.5" x14ac:dyDescent="0.35"/>
    <row r="523" customFormat="1" ht="14.5" x14ac:dyDescent="0.35"/>
    <row r="524" customFormat="1" ht="14.5" x14ac:dyDescent="0.35"/>
    <row r="525" customFormat="1" ht="14.5" x14ac:dyDescent="0.35"/>
    <row r="526" customFormat="1" ht="14.5" x14ac:dyDescent="0.35"/>
    <row r="527" customFormat="1" ht="14.5" x14ac:dyDescent="0.35"/>
    <row r="528" customFormat="1" ht="14.5" x14ac:dyDescent="0.35"/>
    <row r="529" customFormat="1" ht="14.5" x14ac:dyDescent="0.35"/>
    <row r="530" customFormat="1" ht="14.5" x14ac:dyDescent="0.35"/>
    <row r="531" customFormat="1" ht="14.5" x14ac:dyDescent="0.35"/>
    <row r="532" customFormat="1" ht="14.5" x14ac:dyDescent="0.35"/>
    <row r="533" customFormat="1" ht="14.5" x14ac:dyDescent="0.35"/>
    <row r="534" customFormat="1" ht="14.5" x14ac:dyDescent="0.35"/>
    <row r="535" customFormat="1" ht="14.5" x14ac:dyDescent="0.35"/>
    <row r="536" customFormat="1" ht="14.5" x14ac:dyDescent="0.35"/>
    <row r="537" customFormat="1" ht="14.5" x14ac:dyDescent="0.35"/>
    <row r="538" customFormat="1" ht="14.5" x14ac:dyDescent="0.35"/>
    <row r="539" customFormat="1" ht="14.5" x14ac:dyDescent="0.35"/>
    <row r="540" customFormat="1" ht="14.5" x14ac:dyDescent="0.35"/>
    <row r="541" customFormat="1" ht="14.5" x14ac:dyDescent="0.35"/>
    <row r="542" customFormat="1" ht="14.5" x14ac:dyDescent="0.35"/>
    <row r="543" customFormat="1" ht="14.5" x14ac:dyDescent="0.35"/>
    <row r="544" customFormat="1" ht="14.5" x14ac:dyDescent="0.35"/>
    <row r="545" customFormat="1" ht="14.5" x14ac:dyDescent="0.35"/>
    <row r="546" customFormat="1" ht="14.5" x14ac:dyDescent="0.35"/>
    <row r="547" customFormat="1" ht="14.5" x14ac:dyDescent="0.35"/>
    <row r="548" customFormat="1" ht="14.5" x14ac:dyDescent="0.35"/>
    <row r="549" customFormat="1" ht="14.5" x14ac:dyDescent="0.35"/>
    <row r="550" customFormat="1" ht="14.5" x14ac:dyDescent="0.35"/>
    <row r="551" customFormat="1" ht="14.5" x14ac:dyDescent="0.35"/>
    <row r="552" customFormat="1" ht="14.5" x14ac:dyDescent="0.35"/>
    <row r="553" customFormat="1" ht="14.5" x14ac:dyDescent="0.35"/>
    <row r="554" customFormat="1" ht="14.5" x14ac:dyDescent="0.35"/>
    <row r="555" customFormat="1" ht="14.5" x14ac:dyDescent="0.35"/>
    <row r="556" customFormat="1" ht="14.5" x14ac:dyDescent="0.35"/>
    <row r="557" customFormat="1" ht="14.5" x14ac:dyDescent="0.35"/>
    <row r="558" customFormat="1" ht="14.5" x14ac:dyDescent="0.35"/>
    <row r="559" customFormat="1" ht="14.5" x14ac:dyDescent="0.35"/>
    <row r="560" customFormat="1" ht="14.5" x14ac:dyDescent="0.35"/>
    <row r="561" customFormat="1" ht="14.5" x14ac:dyDescent="0.35"/>
    <row r="562" customFormat="1" ht="14.5" x14ac:dyDescent="0.35"/>
    <row r="563" customFormat="1" ht="14.5" x14ac:dyDescent="0.35"/>
    <row r="564" customFormat="1" ht="14.5" x14ac:dyDescent="0.35"/>
    <row r="565" customFormat="1" ht="14.5" x14ac:dyDescent="0.35"/>
    <row r="566" customFormat="1" ht="14.5" x14ac:dyDescent="0.35"/>
    <row r="567" customFormat="1" ht="14.5" x14ac:dyDescent="0.35"/>
    <row r="568" customFormat="1" ht="14.5" x14ac:dyDescent="0.35"/>
    <row r="569" customFormat="1" ht="14.5" x14ac:dyDescent="0.35"/>
    <row r="570" customFormat="1" ht="14.5" x14ac:dyDescent="0.35"/>
    <row r="571" customFormat="1" ht="14.5" x14ac:dyDescent="0.35"/>
    <row r="572" customFormat="1" ht="14.5" x14ac:dyDescent="0.35"/>
    <row r="573" customFormat="1" ht="14.5" x14ac:dyDescent="0.35"/>
    <row r="574" customFormat="1" ht="14.5" x14ac:dyDescent="0.35"/>
    <row r="575" customFormat="1" ht="14.5" x14ac:dyDescent="0.35"/>
    <row r="576" customFormat="1" ht="14.5" x14ac:dyDescent="0.35"/>
    <row r="577" customFormat="1" ht="14.5" x14ac:dyDescent="0.35"/>
    <row r="578" customFormat="1" ht="14.5" x14ac:dyDescent="0.35"/>
    <row r="579" customFormat="1" ht="14.5" x14ac:dyDescent="0.35"/>
    <row r="580" customFormat="1" ht="14.5" x14ac:dyDescent="0.35"/>
    <row r="581" customFormat="1" ht="14.5" x14ac:dyDescent="0.35"/>
    <row r="582" customFormat="1" ht="14.5" x14ac:dyDescent="0.35"/>
    <row r="583" customFormat="1" ht="14.5" x14ac:dyDescent="0.35"/>
    <row r="584" customFormat="1" ht="14.5" x14ac:dyDescent="0.35"/>
    <row r="585" customFormat="1" ht="14.5" x14ac:dyDescent="0.35"/>
    <row r="586" customFormat="1" ht="14.5" x14ac:dyDescent="0.35"/>
    <row r="587" customFormat="1" ht="14.5" x14ac:dyDescent="0.35"/>
    <row r="588" customFormat="1" ht="14.5" x14ac:dyDescent="0.35"/>
    <row r="589" customFormat="1" ht="14.5" x14ac:dyDescent="0.35"/>
    <row r="590" customFormat="1" ht="14.5" x14ac:dyDescent="0.35"/>
    <row r="591" customFormat="1" ht="14.5" x14ac:dyDescent="0.35"/>
    <row r="592" customFormat="1" ht="14.5" x14ac:dyDescent="0.35"/>
    <row r="593" customFormat="1" ht="14.5" x14ac:dyDescent="0.35"/>
    <row r="594" customFormat="1" ht="14.5" x14ac:dyDescent="0.35"/>
    <row r="595" customFormat="1" ht="14.5" x14ac:dyDescent="0.35"/>
    <row r="596" customFormat="1" ht="14.5" x14ac:dyDescent="0.35"/>
    <row r="597" customFormat="1" ht="14.5" x14ac:dyDescent="0.35"/>
    <row r="598" customFormat="1" ht="14.5" x14ac:dyDescent="0.35"/>
    <row r="599" customFormat="1" ht="14.5" x14ac:dyDescent="0.35"/>
    <row r="600" customFormat="1" ht="14.5" x14ac:dyDescent="0.35"/>
    <row r="601" customFormat="1" ht="14.5" x14ac:dyDescent="0.35"/>
    <row r="602" customFormat="1" ht="14.5" x14ac:dyDescent="0.35"/>
    <row r="603" customFormat="1" ht="14.5" x14ac:dyDescent="0.35"/>
    <row r="604" customFormat="1" ht="14.5" x14ac:dyDescent="0.35"/>
    <row r="605" customFormat="1" ht="14.5" x14ac:dyDescent="0.35"/>
    <row r="606" customFormat="1" ht="14.5" x14ac:dyDescent="0.35"/>
    <row r="607" customFormat="1" ht="14.5" x14ac:dyDescent="0.35"/>
    <row r="608" customFormat="1" ht="14.5" x14ac:dyDescent="0.35"/>
    <row r="609" customFormat="1" ht="14.5" x14ac:dyDescent="0.35"/>
    <row r="610" customFormat="1" ht="14.5" x14ac:dyDescent="0.35"/>
    <row r="611" customFormat="1" ht="14.5" x14ac:dyDescent="0.35"/>
    <row r="612" customFormat="1" ht="14.5" x14ac:dyDescent="0.35"/>
    <row r="613" customFormat="1" ht="14.5" x14ac:dyDescent="0.35"/>
    <row r="614" customFormat="1" ht="14.5" x14ac:dyDescent="0.35"/>
    <row r="615" customFormat="1" ht="14.5" x14ac:dyDescent="0.35"/>
    <row r="616" customFormat="1" ht="14.5" x14ac:dyDescent="0.35"/>
    <row r="617" customFormat="1" ht="14.5" x14ac:dyDescent="0.35"/>
    <row r="618" customFormat="1" ht="14.5" x14ac:dyDescent="0.35"/>
    <row r="619" customFormat="1" ht="14.5" x14ac:dyDescent="0.35"/>
    <row r="620" customFormat="1" ht="14.5" x14ac:dyDescent="0.35"/>
    <row r="621" customFormat="1" ht="14.5" x14ac:dyDescent="0.35"/>
    <row r="622" customFormat="1" ht="14.5" x14ac:dyDescent="0.35"/>
    <row r="623" customFormat="1" ht="14.5" x14ac:dyDescent="0.35"/>
    <row r="624" customFormat="1" ht="14.5" x14ac:dyDescent="0.35"/>
    <row r="625" customFormat="1" ht="14.5" x14ac:dyDescent="0.35"/>
    <row r="626" customFormat="1" ht="14.5" x14ac:dyDescent="0.35"/>
    <row r="627" customFormat="1" ht="14.5" x14ac:dyDescent="0.35"/>
    <row r="628" customFormat="1" ht="14.5" x14ac:dyDescent="0.35"/>
    <row r="629" customFormat="1" ht="14.5" x14ac:dyDescent="0.35"/>
    <row r="630" customFormat="1" ht="14.5" x14ac:dyDescent="0.35"/>
    <row r="631" customFormat="1" ht="14.5" x14ac:dyDescent="0.35"/>
    <row r="632" customFormat="1" ht="14.5" x14ac:dyDescent="0.35"/>
    <row r="633" customFormat="1" ht="14.5" x14ac:dyDescent="0.35"/>
    <row r="634" customFormat="1" ht="14.5" x14ac:dyDescent="0.35"/>
    <row r="635" customFormat="1" ht="14.5" x14ac:dyDescent="0.35"/>
    <row r="636" customFormat="1" ht="14.5" x14ac:dyDescent="0.35"/>
    <row r="637" customFormat="1" ht="14.5" x14ac:dyDescent="0.35"/>
    <row r="638" customFormat="1" ht="14.5" x14ac:dyDescent="0.35"/>
    <row r="639" customFormat="1" ht="14.5" x14ac:dyDescent="0.35"/>
    <row r="640" customFormat="1" ht="14.5" x14ac:dyDescent="0.35"/>
    <row r="641" customFormat="1" ht="14.5" x14ac:dyDescent="0.35"/>
    <row r="642" customFormat="1" ht="14.5" x14ac:dyDescent="0.35"/>
    <row r="643" customFormat="1" ht="14.5" x14ac:dyDescent="0.35"/>
    <row r="644" customFormat="1" ht="14.5" x14ac:dyDescent="0.35"/>
    <row r="645" customFormat="1" ht="14.5" x14ac:dyDescent="0.35"/>
    <row r="646" customFormat="1" ht="14.5" x14ac:dyDescent="0.35"/>
    <row r="647" customFormat="1" ht="14.5" x14ac:dyDescent="0.35"/>
    <row r="648" customFormat="1" ht="14.5" x14ac:dyDescent="0.35"/>
    <row r="649" customFormat="1" ht="14.5" x14ac:dyDescent="0.35"/>
    <row r="650" customFormat="1" ht="14.5" x14ac:dyDescent="0.35"/>
    <row r="651" customFormat="1" ht="14.5" x14ac:dyDescent="0.35"/>
    <row r="652" customFormat="1" ht="14.5" x14ac:dyDescent="0.35"/>
    <row r="653" customFormat="1" ht="14.5" x14ac:dyDescent="0.35"/>
    <row r="654" customFormat="1" ht="14.5" x14ac:dyDescent="0.35"/>
    <row r="655" customFormat="1" ht="14.5" x14ac:dyDescent="0.35"/>
    <row r="656" customFormat="1" ht="14.5" x14ac:dyDescent="0.35"/>
    <row r="657" customFormat="1" ht="14.5" x14ac:dyDescent="0.35"/>
    <row r="658" customFormat="1" ht="14.5" x14ac:dyDescent="0.35"/>
    <row r="659" customFormat="1" ht="14.5" x14ac:dyDescent="0.35"/>
    <row r="660" customFormat="1" ht="14.5" x14ac:dyDescent="0.35"/>
    <row r="661" customFormat="1" ht="14.5" x14ac:dyDescent="0.35"/>
    <row r="662" customFormat="1" ht="14.5" x14ac:dyDescent="0.35"/>
    <row r="663" customFormat="1" ht="14.5" x14ac:dyDescent="0.35"/>
    <row r="664" customFormat="1" ht="14.5" x14ac:dyDescent="0.35"/>
    <row r="665" customFormat="1" ht="14.5" x14ac:dyDescent="0.35"/>
    <row r="666" customFormat="1" ht="14.5" x14ac:dyDescent="0.35"/>
    <row r="667" customFormat="1" ht="14.5" x14ac:dyDescent="0.35"/>
    <row r="668" customFormat="1" ht="14.5" x14ac:dyDescent="0.35"/>
    <row r="669" customFormat="1" ht="14.5" x14ac:dyDescent="0.35"/>
    <row r="670" customFormat="1" ht="14.5" x14ac:dyDescent="0.35"/>
    <row r="671" customFormat="1" ht="14.5" x14ac:dyDescent="0.35"/>
    <row r="672" customFormat="1" ht="14.5" x14ac:dyDescent="0.35"/>
    <row r="673" customFormat="1" ht="14.5" x14ac:dyDescent="0.35"/>
    <row r="674" customFormat="1" ht="14.5" x14ac:dyDescent="0.35"/>
    <row r="675" customFormat="1" ht="14.5" x14ac:dyDescent="0.35"/>
    <row r="676" customFormat="1" ht="14.5" x14ac:dyDescent="0.35"/>
    <row r="677" customFormat="1" ht="14.5" x14ac:dyDescent="0.35"/>
    <row r="678" customFormat="1" ht="14.5" x14ac:dyDescent="0.35"/>
    <row r="679" customFormat="1" ht="14.5" x14ac:dyDescent="0.35"/>
    <row r="680" customFormat="1" ht="14.5" x14ac:dyDescent="0.35"/>
    <row r="681" customFormat="1" ht="14.5" x14ac:dyDescent="0.35"/>
    <row r="682" customFormat="1" ht="14.5" x14ac:dyDescent="0.35"/>
    <row r="683" customFormat="1" ht="14.5" x14ac:dyDescent="0.35"/>
    <row r="684" customFormat="1" ht="14.5" x14ac:dyDescent="0.35"/>
    <row r="685" customFormat="1" ht="14.5" x14ac:dyDescent="0.35"/>
    <row r="686" customFormat="1" ht="14.5" x14ac:dyDescent="0.35"/>
    <row r="687" customFormat="1" ht="14.5" x14ac:dyDescent="0.35"/>
    <row r="688" customFormat="1" ht="14.5" x14ac:dyDescent="0.35"/>
    <row r="689" customFormat="1" ht="14.5" x14ac:dyDescent="0.35"/>
    <row r="690" customFormat="1" ht="14.5" x14ac:dyDescent="0.35"/>
    <row r="691" customFormat="1" ht="14.5" x14ac:dyDescent="0.35"/>
    <row r="692" customFormat="1" ht="14.5" x14ac:dyDescent="0.35"/>
    <row r="693" customFormat="1" ht="14.5" x14ac:dyDescent="0.35"/>
    <row r="694" customFormat="1" ht="14.5" x14ac:dyDescent="0.35"/>
    <row r="695" customFormat="1" ht="14.5" x14ac:dyDescent="0.35"/>
    <row r="696" customFormat="1" ht="14.5" x14ac:dyDescent="0.35"/>
    <row r="697" customFormat="1" ht="14.5" x14ac:dyDescent="0.35"/>
    <row r="698" customFormat="1" ht="14.5" x14ac:dyDescent="0.35"/>
    <row r="699" customFormat="1" ht="14.5" x14ac:dyDescent="0.35"/>
    <row r="700" customFormat="1" ht="14.5" x14ac:dyDescent="0.35"/>
    <row r="701" customFormat="1" ht="14.5" x14ac:dyDescent="0.35"/>
    <row r="702" customFormat="1" ht="14.5" x14ac:dyDescent="0.35"/>
    <row r="703" customFormat="1" ht="14.5" x14ac:dyDescent="0.35"/>
    <row r="704" customFormat="1" ht="14.5" x14ac:dyDescent="0.35"/>
    <row r="705" customFormat="1" ht="14.5" x14ac:dyDescent="0.35"/>
    <row r="706" customFormat="1" ht="14.5" x14ac:dyDescent="0.35"/>
    <row r="707" customFormat="1" ht="14.5" x14ac:dyDescent="0.35"/>
    <row r="708" customFormat="1" ht="14.5" x14ac:dyDescent="0.35"/>
    <row r="709" customFormat="1" ht="14.5" x14ac:dyDescent="0.35"/>
    <row r="710" customFormat="1" ht="14.5" x14ac:dyDescent="0.35"/>
    <row r="711" customFormat="1" ht="14.5" x14ac:dyDescent="0.35"/>
    <row r="712" customFormat="1" ht="14.5" x14ac:dyDescent="0.35"/>
    <row r="713" customFormat="1" ht="14.5" x14ac:dyDescent="0.35"/>
    <row r="714" customFormat="1" ht="14.5" x14ac:dyDescent="0.35"/>
    <row r="715" customFormat="1" ht="14.5" x14ac:dyDescent="0.35"/>
    <row r="716" customFormat="1" ht="14.5" x14ac:dyDescent="0.35"/>
    <row r="717" customFormat="1" ht="14.5" x14ac:dyDescent="0.35"/>
    <row r="718" customFormat="1" ht="14.5" x14ac:dyDescent="0.35"/>
    <row r="719" customFormat="1" ht="14.5" x14ac:dyDescent="0.35"/>
    <row r="720" customFormat="1" ht="14.5" x14ac:dyDescent="0.35"/>
    <row r="721" customFormat="1" ht="14.5" x14ac:dyDescent="0.35"/>
    <row r="722" customFormat="1" ht="14.5" x14ac:dyDescent="0.35"/>
    <row r="723" customFormat="1" ht="14.5" x14ac:dyDescent="0.35"/>
    <row r="724" customFormat="1" ht="14.5" x14ac:dyDescent="0.35"/>
    <row r="725" customFormat="1" ht="14.5" x14ac:dyDescent="0.35"/>
    <row r="726" customFormat="1" ht="14.5" x14ac:dyDescent="0.35"/>
    <row r="727" customFormat="1" ht="14.5" x14ac:dyDescent="0.35"/>
    <row r="728" customFormat="1" ht="14.5" x14ac:dyDescent="0.35"/>
    <row r="729" customFormat="1" ht="14.5" x14ac:dyDescent="0.35"/>
    <row r="730" customFormat="1" ht="14.5" x14ac:dyDescent="0.35"/>
    <row r="731" customFormat="1" ht="14.5" x14ac:dyDescent="0.35"/>
    <row r="732" customFormat="1" ht="14.5" x14ac:dyDescent="0.35"/>
    <row r="733" customFormat="1" ht="14.5" x14ac:dyDescent="0.35"/>
    <row r="734" customFormat="1" ht="14.5" x14ac:dyDescent="0.35"/>
    <row r="735" customFormat="1" ht="14.5" x14ac:dyDescent="0.35"/>
    <row r="736" customFormat="1" ht="14.5" x14ac:dyDescent="0.35"/>
    <row r="737" customFormat="1" ht="14.5" x14ac:dyDescent="0.35"/>
    <row r="738" customFormat="1" ht="14.5" x14ac:dyDescent="0.35"/>
    <row r="739" customFormat="1" ht="14.5" x14ac:dyDescent="0.35"/>
    <row r="740" customFormat="1" ht="14.5" x14ac:dyDescent="0.35"/>
    <row r="741" customFormat="1" ht="14.5" x14ac:dyDescent="0.35"/>
    <row r="742" customFormat="1" ht="14.5" x14ac:dyDescent="0.35"/>
    <row r="743" customFormat="1" ht="14.5" x14ac:dyDescent="0.35"/>
    <row r="744" customFormat="1" ht="14.5" x14ac:dyDescent="0.35"/>
    <row r="745" customFormat="1" ht="14.5" x14ac:dyDescent="0.35"/>
    <row r="746" customFormat="1" ht="14.5" x14ac:dyDescent="0.35"/>
    <row r="747" customFormat="1" ht="14.5" x14ac:dyDescent="0.35"/>
    <row r="748" customFormat="1" ht="14.5" x14ac:dyDescent="0.35"/>
    <row r="749" customFormat="1" ht="14.5" x14ac:dyDescent="0.35"/>
    <row r="750" customFormat="1" ht="14.5" x14ac:dyDescent="0.35"/>
    <row r="751" customFormat="1" ht="14.5" x14ac:dyDescent="0.35"/>
    <row r="752" customFormat="1" ht="14.5" x14ac:dyDescent="0.35"/>
    <row r="753" customFormat="1" ht="14.5" x14ac:dyDescent="0.35"/>
    <row r="754" customFormat="1" ht="14.5" x14ac:dyDescent="0.35"/>
    <row r="755" customFormat="1" ht="14.5" x14ac:dyDescent="0.35"/>
    <row r="756" customFormat="1" ht="14.5" x14ac:dyDescent="0.35"/>
    <row r="757" customFormat="1" ht="14.5" x14ac:dyDescent="0.35"/>
    <row r="758" customFormat="1" ht="14.5" x14ac:dyDescent="0.35"/>
    <row r="759" customFormat="1" ht="14.5" x14ac:dyDescent="0.35"/>
    <row r="760" customFormat="1" ht="14.5" x14ac:dyDescent="0.35"/>
    <row r="761" customFormat="1" ht="14.5" x14ac:dyDescent="0.35"/>
    <row r="762" customFormat="1" ht="14.5" x14ac:dyDescent="0.35"/>
    <row r="763" customFormat="1" ht="14.5" x14ac:dyDescent="0.35"/>
    <row r="764" customFormat="1" ht="14.5" x14ac:dyDescent="0.35"/>
    <row r="765" customFormat="1" ht="14.5" x14ac:dyDescent="0.35"/>
    <row r="766" customFormat="1" ht="14.5" x14ac:dyDescent="0.35"/>
    <row r="767" customFormat="1" ht="14.5" x14ac:dyDescent="0.35"/>
    <row r="768" customFormat="1" ht="14.5" x14ac:dyDescent="0.35"/>
    <row r="769" customFormat="1" ht="14.5" x14ac:dyDescent="0.35"/>
    <row r="770" customFormat="1" ht="14.5" x14ac:dyDescent="0.35"/>
    <row r="771" customFormat="1" ht="14.5" x14ac:dyDescent="0.35"/>
    <row r="772" customFormat="1" ht="14.5" x14ac:dyDescent="0.35"/>
    <row r="773" customFormat="1" ht="14.5" x14ac:dyDescent="0.35"/>
    <row r="774" customFormat="1" ht="14.5" x14ac:dyDescent="0.35"/>
    <row r="775" customFormat="1" ht="14.5" x14ac:dyDescent="0.35"/>
    <row r="776" customFormat="1" ht="14.5" x14ac:dyDescent="0.35"/>
    <row r="777" customFormat="1" ht="14.5" x14ac:dyDescent="0.35"/>
    <row r="778" customFormat="1" ht="14.5" x14ac:dyDescent="0.35"/>
    <row r="779" customFormat="1" ht="14.5" x14ac:dyDescent="0.35"/>
    <row r="780" customFormat="1" ht="14.5" x14ac:dyDescent="0.35"/>
    <row r="781" customFormat="1" ht="14.5" x14ac:dyDescent="0.35"/>
    <row r="782" customFormat="1" ht="14.5" x14ac:dyDescent="0.35"/>
    <row r="783" customFormat="1" ht="14.5" x14ac:dyDescent="0.35"/>
    <row r="784" customFormat="1" ht="14.5" x14ac:dyDescent="0.35"/>
    <row r="785" customFormat="1" ht="14.5" x14ac:dyDescent="0.35"/>
    <row r="786" customFormat="1" ht="14.5" x14ac:dyDescent="0.35"/>
    <row r="787" customFormat="1" ht="14.5" x14ac:dyDescent="0.35"/>
    <row r="788" customFormat="1" ht="14.5" x14ac:dyDescent="0.35"/>
    <row r="789" customFormat="1" ht="14.5" x14ac:dyDescent="0.35"/>
    <row r="790" customFormat="1" ht="14.5" x14ac:dyDescent="0.35"/>
    <row r="791" customFormat="1" ht="14.5" x14ac:dyDescent="0.35"/>
    <row r="792" customFormat="1" ht="14.5" x14ac:dyDescent="0.35"/>
    <row r="793" customFormat="1" ht="14.5" x14ac:dyDescent="0.35"/>
    <row r="794" customFormat="1" ht="14.5" x14ac:dyDescent="0.35"/>
    <row r="795" customFormat="1" ht="14.5" x14ac:dyDescent="0.35"/>
    <row r="796" customFormat="1" ht="14.5" x14ac:dyDescent="0.35"/>
    <row r="797" customFormat="1" ht="14.5" x14ac:dyDescent="0.35"/>
    <row r="798" customFormat="1" ht="14.5" x14ac:dyDescent="0.35"/>
    <row r="799" customFormat="1" ht="14.5" x14ac:dyDescent="0.35"/>
    <row r="800" customFormat="1" ht="14.5" x14ac:dyDescent="0.35"/>
    <row r="801" customFormat="1" ht="14.5" x14ac:dyDescent="0.35"/>
    <row r="802" customFormat="1" ht="14.5" x14ac:dyDescent="0.35"/>
    <row r="803" customFormat="1" ht="14.5" x14ac:dyDescent="0.35"/>
    <row r="804" customFormat="1" ht="14.5" x14ac:dyDescent="0.35"/>
    <row r="805" customFormat="1" ht="14.5" x14ac:dyDescent="0.35"/>
    <row r="806" customFormat="1" ht="14.5" x14ac:dyDescent="0.35"/>
    <row r="807" customFormat="1" ht="14.5" x14ac:dyDescent="0.35"/>
    <row r="808" customFormat="1" ht="14.5" x14ac:dyDescent="0.35"/>
    <row r="809" customFormat="1" ht="14.5" x14ac:dyDescent="0.35"/>
    <row r="810" customFormat="1" ht="14.5" x14ac:dyDescent="0.35"/>
    <row r="811" customFormat="1" ht="14.5" x14ac:dyDescent="0.35"/>
    <row r="812" customFormat="1" ht="14.5" x14ac:dyDescent="0.35"/>
    <row r="813" customFormat="1" ht="14.5" x14ac:dyDescent="0.35"/>
    <row r="814" customFormat="1" ht="14.5" x14ac:dyDescent="0.35"/>
    <row r="815" customFormat="1" ht="14.5" x14ac:dyDescent="0.35"/>
    <row r="816" customFormat="1" ht="14.5" x14ac:dyDescent="0.35"/>
    <row r="817" customFormat="1" ht="14.5" x14ac:dyDescent="0.35"/>
    <row r="818" customFormat="1" ht="14.5" x14ac:dyDescent="0.35"/>
    <row r="819" customFormat="1" ht="14.5" x14ac:dyDescent="0.35"/>
    <row r="820" customFormat="1" ht="14.5" x14ac:dyDescent="0.35"/>
    <row r="821" customFormat="1" ht="14.5" x14ac:dyDescent="0.35"/>
    <row r="822" customFormat="1" ht="14.5" x14ac:dyDescent="0.35"/>
    <row r="823" customFormat="1" ht="14.5" x14ac:dyDescent="0.35"/>
    <row r="824" customFormat="1" ht="14.5" x14ac:dyDescent="0.35"/>
    <row r="825" customFormat="1" ht="14.5" x14ac:dyDescent="0.35"/>
    <row r="826" customFormat="1" ht="14.5" x14ac:dyDescent="0.35"/>
    <row r="827" customFormat="1" ht="14.5" x14ac:dyDescent="0.35"/>
    <row r="828" customFormat="1" ht="14.5" x14ac:dyDescent="0.35"/>
    <row r="829" customFormat="1" ht="14.5" x14ac:dyDescent="0.35"/>
    <row r="830" customFormat="1" ht="14.5" x14ac:dyDescent="0.35"/>
    <row r="831" customFormat="1" ht="14.5" x14ac:dyDescent="0.35"/>
    <row r="832" customFormat="1" ht="14.5" x14ac:dyDescent="0.35"/>
    <row r="833" customFormat="1" ht="14.5" x14ac:dyDescent="0.35"/>
    <row r="834" customFormat="1" ht="14.5" x14ac:dyDescent="0.35"/>
    <row r="835" customFormat="1" ht="14.5" x14ac:dyDescent="0.35"/>
    <row r="836" customFormat="1" ht="14.5" x14ac:dyDescent="0.35"/>
    <row r="837" customFormat="1" ht="14.5" x14ac:dyDescent="0.35"/>
    <row r="838" customFormat="1" ht="14.5" x14ac:dyDescent="0.35"/>
    <row r="839" customFormat="1" ht="14.5" x14ac:dyDescent="0.35"/>
    <row r="840" customFormat="1" ht="14.5" x14ac:dyDescent="0.35"/>
    <row r="841" customFormat="1" ht="14.5" x14ac:dyDescent="0.35"/>
    <row r="842" customFormat="1" ht="14.5" x14ac:dyDescent="0.35"/>
    <row r="843" customFormat="1" ht="14.5" x14ac:dyDescent="0.35"/>
    <row r="844" customFormat="1" ht="14.5" x14ac:dyDescent="0.35"/>
    <row r="845" customFormat="1" ht="14.5" x14ac:dyDescent="0.35"/>
    <row r="846" customFormat="1" ht="14.5" x14ac:dyDescent="0.35"/>
    <row r="847" customFormat="1" ht="14.5" x14ac:dyDescent="0.35"/>
    <row r="848" customFormat="1" ht="14.5" x14ac:dyDescent="0.35"/>
    <row r="849" customFormat="1" ht="14.5" x14ac:dyDescent="0.35"/>
    <row r="850" customFormat="1" ht="14.5" x14ac:dyDescent="0.35"/>
    <row r="851" customFormat="1" ht="14.5" x14ac:dyDescent="0.35"/>
    <row r="852" customFormat="1" ht="14.5" x14ac:dyDescent="0.35"/>
    <row r="853" customFormat="1" ht="14.5" x14ac:dyDescent="0.35"/>
    <row r="854" customFormat="1" ht="14.5" x14ac:dyDescent="0.35"/>
    <row r="855" customFormat="1" ht="14.5" x14ac:dyDescent="0.35"/>
    <row r="856" customFormat="1" ht="14.5" x14ac:dyDescent="0.35"/>
    <row r="857" customFormat="1" ht="14.5" x14ac:dyDescent="0.35"/>
    <row r="858" customFormat="1" ht="14.5" x14ac:dyDescent="0.35"/>
    <row r="859" customFormat="1" ht="14.5" x14ac:dyDescent="0.35"/>
    <row r="860" customFormat="1" ht="14.5" x14ac:dyDescent="0.35"/>
    <row r="861" customFormat="1" ht="14.5" x14ac:dyDescent="0.35"/>
    <row r="862" customFormat="1" ht="14.5" x14ac:dyDescent="0.35"/>
    <row r="863" customFormat="1" ht="14.5" x14ac:dyDescent="0.35"/>
    <row r="864" customFormat="1" ht="14.5" x14ac:dyDescent="0.35"/>
    <row r="865" customFormat="1" ht="14.5" x14ac:dyDescent="0.35"/>
    <row r="866" customFormat="1" ht="14.5" x14ac:dyDescent="0.35"/>
    <row r="867" customFormat="1" ht="14.5" x14ac:dyDescent="0.35"/>
    <row r="868" customFormat="1" ht="14.5" x14ac:dyDescent="0.35"/>
    <row r="869" customFormat="1" ht="14.5" x14ac:dyDescent="0.35"/>
    <row r="870" customFormat="1" ht="14.5" x14ac:dyDescent="0.35"/>
    <row r="871" customFormat="1" ht="14.5" x14ac:dyDescent="0.35"/>
    <row r="872" customFormat="1" ht="14.5" x14ac:dyDescent="0.35"/>
    <row r="873" customFormat="1" ht="14.5" x14ac:dyDescent="0.35"/>
    <row r="874" customFormat="1" ht="14.5" x14ac:dyDescent="0.35"/>
    <row r="875" customFormat="1" ht="14.5" x14ac:dyDescent="0.35"/>
    <row r="876" customFormat="1" ht="14.5" x14ac:dyDescent="0.35"/>
    <row r="877" customFormat="1" ht="14.5" x14ac:dyDescent="0.35"/>
    <row r="878" customFormat="1" ht="14.5" x14ac:dyDescent="0.35"/>
    <row r="879" customFormat="1" ht="14.5" x14ac:dyDescent="0.35"/>
    <row r="880" customFormat="1" ht="14.5" x14ac:dyDescent="0.35"/>
    <row r="881" customFormat="1" ht="14.5" x14ac:dyDescent="0.35"/>
    <row r="882" customFormat="1" ht="14.5" x14ac:dyDescent="0.35"/>
    <row r="883" customFormat="1" ht="14.5" x14ac:dyDescent="0.35"/>
    <row r="884" customFormat="1" ht="14.5" x14ac:dyDescent="0.35"/>
    <row r="885" customFormat="1" ht="14.5" x14ac:dyDescent="0.35"/>
    <row r="886" customFormat="1" ht="14.5" x14ac:dyDescent="0.35"/>
    <row r="887" customFormat="1" ht="14.5" x14ac:dyDescent="0.35"/>
    <row r="888" customFormat="1" ht="14.5" x14ac:dyDescent="0.35"/>
    <row r="889" customFormat="1" ht="14.5" x14ac:dyDescent="0.35"/>
    <row r="890" customFormat="1" ht="14.5" x14ac:dyDescent="0.35"/>
    <row r="891" customFormat="1" ht="14.5" x14ac:dyDescent="0.35"/>
    <row r="892" customFormat="1" ht="14.5" x14ac:dyDescent="0.35"/>
    <row r="893" customFormat="1" ht="14.5" x14ac:dyDescent="0.35"/>
    <row r="894" customFormat="1" ht="14.5" x14ac:dyDescent="0.35"/>
    <row r="895" customFormat="1" ht="14.5" x14ac:dyDescent="0.35"/>
    <row r="896" customFormat="1" ht="14.5" x14ac:dyDescent="0.35"/>
    <row r="897" customFormat="1" ht="14.5" x14ac:dyDescent="0.35"/>
    <row r="898" customFormat="1" ht="14.5" x14ac:dyDescent="0.35"/>
    <row r="899" customFormat="1" ht="14.5" x14ac:dyDescent="0.35"/>
    <row r="900" customFormat="1" ht="14.5" x14ac:dyDescent="0.35"/>
    <row r="901" customFormat="1" ht="14.5" x14ac:dyDescent="0.35"/>
    <row r="902" customFormat="1" ht="14.5" x14ac:dyDescent="0.35"/>
    <row r="903" customFormat="1" ht="14.5" x14ac:dyDescent="0.35"/>
    <row r="904" customFormat="1" ht="14.5" x14ac:dyDescent="0.35"/>
    <row r="905" customFormat="1" ht="14.5" x14ac:dyDescent="0.35"/>
    <row r="906" customFormat="1" ht="14.5" x14ac:dyDescent="0.35"/>
    <row r="907" customFormat="1" ht="14.5" x14ac:dyDescent="0.35"/>
    <row r="908" customFormat="1" ht="14.5" x14ac:dyDescent="0.35"/>
    <row r="909" customFormat="1" ht="14.5" x14ac:dyDescent="0.35"/>
    <row r="910" customFormat="1" ht="14.5" x14ac:dyDescent="0.35"/>
    <row r="911" customFormat="1" ht="14.5" x14ac:dyDescent="0.35"/>
    <row r="912" customFormat="1" ht="14.5" x14ac:dyDescent="0.35"/>
    <row r="913" customFormat="1" ht="14.5" x14ac:dyDescent="0.35"/>
    <row r="914" customFormat="1" ht="14.5" x14ac:dyDescent="0.35"/>
    <row r="915" customFormat="1" ht="14.5" x14ac:dyDescent="0.35"/>
    <row r="916" customFormat="1" ht="14.5" x14ac:dyDescent="0.35"/>
    <row r="917" customFormat="1" ht="14.5" x14ac:dyDescent="0.35"/>
    <row r="918" customFormat="1" ht="14.5" x14ac:dyDescent="0.35"/>
    <row r="919" customFormat="1" ht="14.5" x14ac:dyDescent="0.35"/>
    <row r="920" customFormat="1" ht="14.5" x14ac:dyDescent="0.35"/>
    <row r="921" customFormat="1" ht="14.5" x14ac:dyDescent="0.35"/>
    <row r="922" customFormat="1" ht="14.5" x14ac:dyDescent="0.35"/>
    <row r="923" customFormat="1" ht="14.5" x14ac:dyDescent="0.35"/>
    <row r="924" customFormat="1" ht="14.5" x14ac:dyDescent="0.35"/>
    <row r="925" customFormat="1" ht="14.5" x14ac:dyDescent="0.35"/>
    <row r="926" customFormat="1" ht="14.5" x14ac:dyDescent="0.35"/>
    <row r="927" customFormat="1" ht="14.5" x14ac:dyDescent="0.35"/>
    <row r="928" customFormat="1" ht="14.5" x14ac:dyDescent="0.35"/>
    <row r="929" customFormat="1" ht="14.5" x14ac:dyDescent="0.35"/>
    <row r="930" customFormat="1" ht="14.5" x14ac:dyDescent="0.35"/>
    <row r="931" customFormat="1" ht="14.5" x14ac:dyDescent="0.35"/>
    <row r="932" customFormat="1" ht="14.5" x14ac:dyDescent="0.35"/>
    <row r="933" customFormat="1" ht="14.5" x14ac:dyDescent="0.35"/>
    <row r="934" customFormat="1" ht="14.5" x14ac:dyDescent="0.35"/>
    <row r="935" customFormat="1" ht="14.5" x14ac:dyDescent="0.35"/>
    <row r="936" customFormat="1" ht="14.5" x14ac:dyDescent="0.35"/>
    <row r="937" customFormat="1" ht="14.5" x14ac:dyDescent="0.35"/>
    <row r="938" customFormat="1" ht="14.5" x14ac:dyDescent="0.35"/>
    <row r="939" customFormat="1" ht="14.5" x14ac:dyDescent="0.35"/>
    <row r="940" customFormat="1" ht="14.5" x14ac:dyDescent="0.35"/>
    <row r="941" customFormat="1" ht="14.5" x14ac:dyDescent="0.35"/>
    <row r="942" customFormat="1" ht="14.5" x14ac:dyDescent="0.35"/>
    <row r="943" customFormat="1" ht="14.5" x14ac:dyDescent="0.35"/>
    <row r="944" customFormat="1" ht="14.5" x14ac:dyDescent="0.35"/>
    <row r="945" customFormat="1" ht="14.5" x14ac:dyDescent="0.35"/>
    <row r="946" customFormat="1" ht="14.5" x14ac:dyDescent="0.35"/>
    <row r="947" customFormat="1" ht="14.5" x14ac:dyDescent="0.35"/>
    <row r="948" customFormat="1" ht="14.5" x14ac:dyDescent="0.35"/>
    <row r="949" customFormat="1" ht="14.5" x14ac:dyDescent="0.35"/>
    <row r="950" customFormat="1" ht="14.5" x14ac:dyDescent="0.35"/>
    <row r="951" customFormat="1" ht="14.5" x14ac:dyDescent="0.35"/>
    <row r="952" customFormat="1" ht="14.5" x14ac:dyDescent="0.35"/>
    <row r="953" customFormat="1" ht="14.5" x14ac:dyDescent="0.35"/>
    <row r="954" customFormat="1" ht="14.5" x14ac:dyDescent="0.35"/>
    <row r="955" customFormat="1" ht="14.5" x14ac:dyDescent="0.35"/>
    <row r="956" customFormat="1" ht="14.5" x14ac:dyDescent="0.35"/>
    <row r="957" customFormat="1" ht="14.5" x14ac:dyDescent="0.35"/>
    <row r="958" customFormat="1" ht="14.5" x14ac:dyDescent="0.35"/>
    <row r="959" customFormat="1" ht="14.5" x14ac:dyDescent="0.35"/>
    <row r="960" customFormat="1" ht="14.5" x14ac:dyDescent="0.35"/>
    <row r="961" customFormat="1" ht="14.5" x14ac:dyDescent="0.35"/>
    <row r="962" customFormat="1" ht="14.5" x14ac:dyDescent="0.35"/>
    <row r="963" customFormat="1" ht="14.5" x14ac:dyDescent="0.35"/>
    <row r="964" customFormat="1" ht="14.5" x14ac:dyDescent="0.35"/>
    <row r="965" customFormat="1" ht="14.5" x14ac:dyDescent="0.35"/>
    <row r="966" customFormat="1" ht="14.5" x14ac:dyDescent="0.35"/>
    <row r="967" customFormat="1" ht="14.5" x14ac:dyDescent="0.35"/>
    <row r="968" customFormat="1" ht="14.5" x14ac:dyDescent="0.35"/>
    <row r="969" customFormat="1" ht="14.5" x14ac:dyDescent="0.35"/>
    <row r="970" customFormat="1" ht="14.5" x14ac:dyDescent="0.35"/>
    <row r="971" customFormat="1" ht="14.5" x14ac:dyDescent="0.35"/>
    <row r="972" customFormat="1" ht="14.5" x14ac:dyDescent="0.35"/>
    <row r="973" customFormat="1" ht="14.5" x14ac:dyDescent="0.35"/>
    <row r="974" customFormat="1" ht="14.5" x14ac:dyDescent="0.35"/>
    <row r="975" customFormat="1" ht="14.5" x14ac:dyDescent="0.35"/>
    <row r="976" customFormat="1" ht="14.5" x14ac:dyDescent="0.35"/>
    <row r="977" customFormat="1" ht="14.5" x14ac:dyDescent="0.35"/>
    <row r="978" customFormat="1" ht="14.5" x14ac:dyDescent="0.35"/>
    <row r="979" customFormat="1" ht="14.5" x14ac:dyDescent="0.35"/>
    <row r="980" customFormat="1" ht="14.5" x14ac:dyDescent="0.35"/>
    <row r="981" customFormat="1" ht="14.5" x14ac:dyDescent="0.35"/>
    <row r="982" customFormat="1" ht="14.5" x14ac:dyDescent="0.35"/>
    <row r="983" customFormat="1" ht="14.5" x14ac:dyDescent="0.35"/>
    <row r="984" customFormat="1" ht="14.5" x14ac:dyDescent="0.35"/>
    <row r="985" customFormat="1" ht="14.5" x14ac:dyDescent="0.35"/>
    <row r="986" customFormat="1" ht="14.5" x14ac:dyDescent="0.35"/>
    <row r="987" customFormat="1" ht="14.5" x14ac:dyDescent="0.35"/>
    <row r="988" customFormat="1" ht="14.5" x14ac:dyDescent="0.35"/>
    <row r="989" customFormat="1" ht="14.5" x14ac:dyDescent="0.35"/>
    <row r="990" customFormat="1" ht="14.5" x14ac:dyDescent="0.35"/>
    <row r="991" customFormat="1" ht="14.5" x14ac:dyDescent="0.35"/>
    <row r="992" customFormat="1" ht="14.5" x14ac:dyDescent="0.35"/>
    <row r="993" customFormat="1" ht="14.5" x14ac:dyDescent="0.35"/>
    <row r="994" customFormat="1" ht="14.5" x14ac:dyDescent="0.35"/>
    <row r="995" customFormat="1" ht="14.5" x14ac:dyDescent="0.35"/>
    <row r="996" customFormat="1" ht="14.5" x14ac:dyDescent="0.35"/>
    <row r="997" customFormat="1" ht="14.5" x14ac:dyDescent="0.35"/>
    <row r="998" customFormat="1" ht="14.5" x14ac:dyDescent="0.35"/>
    <row r="999" customFormat="1" ht="14.5" x14ac:dyDescent="0.35"/>
    <row r="1000" customFormat="1" ht="14.5" x14ac:dyDescent="0.35"/>
    <row r="1001" customFormat="1" ht="14.5" x14ac:dyDescent="0.35"/>
    <row r="1002" customFormat="1" ht="14.5" x14ac:dyDescent="0.35"/>
    <row r="1003" customFormat="1" ht="14.5" x14ac:dyDescent="0.35"/>
    <row r="1004" customFormat="1" ht="14.5" x14ac:dyDescent="0.35"/>
    <row r="1005" customFormat="1" ht="14.5" x14ac:dyDescent="0.35"/>
    <row r="1006" customFormat="1" ht="14.5" x14ac:dyDescent="0.35"/>
    <row r="1007" customFormat="1" ht="14.5" x14ac:dyDescent="0.35"/>
    <row r="1008" customFormat="1" ht="14.5" x14ac:dyDescent="0.35"/>
    <row r="1009" customFormat="1" ht="14.5" x14ac:dyDescent="0.35"/>
    <row r="1010" customFormat="1" ht="14.5" x14ac:dyDescent="0.35"/>
    <row r="1011" customFormat="1" ht="14.5" x14ac:dyDescent="0.35"/>
    <row r="1012" customFormat="1" ht="14.5" x14ac:dyDescent="0.35"/>
    <row r="1013" customFormat="1" ht="14.5" x14ac:dyDescent="0.35"/>
    <row r="1014" customFormat="1" ht="14.5" x14ac:dyDescent="0.35"/>
    <row r="1015" customFormat="1" ht="14.5" x14ac:dyDescent="0.35"/>
    <row r="1016" customFormat="1" ht="14.5" x14ac:dyDescent="0.35"/>
    <row r="1017" customFormat="1" ht="14.5" x14ac:dyDescent="0.35"/>
    <row r="1018" customFormat="1" ht="14.5" x14ac:dyDescent="0.35"/>
    <row r="1019" customFormat="1" ht="14.5" x14ac:dyDescent="0.35"/>
    <row r="1020" customFormat="1" ht="14.5" x14ac:dyDescent="0.35"/>
    <row r="1021" customFormat="1" ht="14.5" x14ac:dyDescent="0.35"/>
    <row r="1022" customFormat="1" ht="14.5" x14ac:dyDescent="0.35"/>
    <row r="1023" customFormat="1" ht="14.5" x14ac:dyDescent="0.35"/>
    <row r="1024" customFormat="1" ht="14.5" x14ac:dyDescent="0.35"/>
    <row r="1025" customFormat="1" ht="14.5" x14ac:dyDescent="0.35"/>
    <row r="1026" customFormat="1" ht="14.5" x14ac:dyDescent="0.35"/>
    <row r="1027" customFormat="1" ht="14.5" x14ac:dyDescent="0.35"/>
    <row r="1028" customFormat="1" ht="14.5" x14ac:dyDescent="0.35"/>
    <row r="1029" customFormat="1" ht="14.5" x14ac:dyDescent="0.35"/>
    <row r="1030" customFormat="1" ht="14.5" x14ac:dyDescent="0.35"/>
    <row r="1031" customFormat="1" ht="14.5" x14ac:dyDescent="0.35"/>
    <row r="1032" customFormat="1" ht="14.5" x14ac:dyDescent="0.35"/>
    <row r="1033" customFormat="1" ht="14.5" x14ac:dyDescent="0.35"/>
    <row r="1034" customFormat="1" ht="14.5" x14ac:dyDescent="0.35"/>
    <row r="1035" customFormat="1" ht="14.5" x14ac:dyDescent="0.35"/>
    <row r="1036" customFormat="1" ht="14.5" x14ac:dyDescent="0.35"/>
    <row r="1037" customFormat="1" ht="14.5" x14ac:dyDescent="0.35"/>
    <row r="1038" customFormat="1" ht="14.5" x14ac:dyDescent="0.35"/>
    <row r="1039" customFormat="1" ht="14.5" x14ac:dyDescent="0.35"/>
    <row r="1040" customFormat="1" ht="14.5" x14ac:dyDescent="0.35"/>
    <row r="1041" customFormat="1" ht="14.5" x14ac:dyDescent="0.35"/>
    <row r="1042" customFormat="1" ht="14.5" x14ac:dyDescent="0.35"/>
    <row r="1043" customFormat="1" ht="14.5" x14ac:dyDescent="0.35"/>
    <row r="1044" customFormat="1" ht="14.5" x14ac:dyDescent="0.35"/>
    <row r="1045" customFormat="1" ht="14.5" x14ac:dyDescent="0.35"/>
    <row r="1046" customFormat="1" ht="14.5" x14ac:dyDescent="0.35"/>
    <row r="1047" customFormat="1" ht="14.5" x14ac:dyDescent="0.35"/>
    <row r="1048" customFormat="1" ht="14.5" x14ac:dyDescent="0.35"/>
    <row r="1049" customFormat="1" ht="14.5" x14ac:dyDescent="0.35"/>
    <row r="1050" customFormat="1" ht="14.5" x14ac:dyDescent="0.35"/>
    <row r="1051" customFormat="1" ht="14.5" x14ac:dyDescent="0.35"/>
    <row r="1052" customFormat="1" ht="14.5" x14ac:dyDescent="0.35"/>
    <row r="1053" customFormat="1" ht="14.5" x14ac:dyDescent="0.35"/>
    <row r="1054" customFormat="1" ht="14.5" x14ac:dyDescent="0.35"/>
    <row r="1055" customFormat="1" ht="14.5" x14ac:dyDescent="0.35"/>
    <row r="1056" customFormat="1" ht="14.5" x14ac:dyDescent="0.35"/>
    <row r="1057" customFormat="1" ht="14.5" x14ac:dyDescent="0.35"/>
    <row r="1058" customFormat="1" ht="14.5" x14ac:dyDescent="0.35"/>
    <row r="1059" customFormat="1" ht="14.5" x14ac:dyDescent="0.35"/>
    <row r="1060" customFormat="1" ht="14.5" x14ac:dyDescent="0.35"/>
    <row r="1061" customFormat="1" ht="14.5" x14ac:dyDescent="0.35"/>
    <row r="1062" customFormat="1" ht="14.5" x14ac:dyDescent="0.35"/>
    <row r="1063" customFormat="1" ht="14.5" x14ac:dyDescent="0.35"/>
    <row r="1064" customFormat="1" ht="14.5" x14ac:dyDescent="0.35"/>
    <row r="1065" customFormat="1" ht="14.5" x14ac:dyDescent="0.35"/>
    <row r="1066" customFormat="1" ht="14.5" x14ac:dyDescent="0.35"/>
    <row r="1067" customFormat="1" ht="14.5" x14ac:dyDescent="0.35"/>
    <row r="1068" customFormat="1" ht="14.5" x14ac:dyDescent="0.35"/>
    <row r="1069" customFormat="1" ht="14.5" x14ac:dyDescent="0.35"/>
    <row r="1070" customFormat="1" ht="14.5" x14ac:dyDescent="0.35"/>
    <row r="1071" customFormat="1" ht="14.5" x14ac:dyDescent="0.35"/>
    <row r="1072" customFormat="1" ht="14.5" x14ac:dyDescent="0.35"/>
    <row r="1073" customFormat="1" ht="14.5" x14ac:dyDescent="0.35"/>
    <row r="1074" customFormat="1" ht="14.5" x14ac:dyDescent="0.35"/>
    <row r="1075" customFormat="1" ht="14.5" x14ac:dyDescent="0.35"/>
    <row r="1076" customFormat="1" ht="14.5" x14ac:dyDescent="0.35"/>
    <row r="1077" customFormat="1" ht="14.5" x14ac:dyDescent="0.35"/>
    <row r="1078" customFormat="1" ht="14.5" x14ac:dyDescent="0.35"/>
    <row r="1079" customFormat="1" ht="14.5" x14ac:dyDescent="0.35"/>
    <row r="1080" customFormat="1" ht="14.5" x14ac:dyDescent="0.35"/>
    <row r="1081" customFormat="1" ht="14.5" x14ac:dyDescent="0.35"/>
    <row r="1082" customFormat="1" ht="14.5" x14ac:dyDescent="0.35"/>
    <row r="1083" customFormat="1" ht="14.5" x14ac:dyDescent="0.35"/>
    <row r="1084" customFormat="1" ht="14.5" x14ac:dyDescent="0.35"/>
    <row r="1085" customFormat="1" ht="14.5" x14ac:dyDescent="0.35"/>
    <row r="1086" customFormat="1" ht="14.5" x14ac:dyDescent="0.35"/>
    <row r="1087" customFormat="1" ht="14.5" x14ac:dyDescent="0.35"/>
    <row r="1088" customFormat="1" ht="14.5" x14ac:dyDescent="0.35"/>
    <row r="1089" customFormat="1" ht="14.5" x14ac:dyDescent="0.35"/>
    <row r="1090" customFormat="1" ht="14.5" x14ac:dyDescent="0.35"/>
    <row r="1091" customFormat="1" ht="14.5" x14ac:dyDescent="0.35"/>
    <row r="1092" customFormat="1" ht="14.5" x14ac:dyDescent="0.35"/>
    <row r="1093" customFormat="1" ht="14.5" x14ac:dyDescent="0.35"/>
    <row r="1094" customFormat="1" ht="14.5" x14ac:dyDescent="0.35"/>
    <row r="1095" customFormat="1" ht="14.5" x14ac:dyDescent="0.35"/>
    <row r="1096" customFormat="1" ht="14.5" x14ac:dyDescent="0.35"/>
    <row r="1097" customFormat="1" ht="14.5" x14ac:dyDescent="0.35"/>
    <row r="1098" customFormat="1" ht="14.5" x14ac:dyDescent="0.35"/>
    <row r="1099" customFormat="1" ht="14.5" x14ac:dyDescent="0.35"/>
    <row r="1100" customFormat="1" ht="14.5" x14ac:dyDescent="0.35"/>
    <row r="1101" customFormat="1" ht="14.5" x14ac:dyDescent="0.35"/>
    <row r="1102" customFormat="1" ht="14.5" x14ac:dyDescent="0.35"/>
    <row r="1103" customFormat="1" ht="14.5" x14ac:dyDescent="0.35"/>
    <row r="1104" customFormat="1" ht="14.5" x14ac:dyDescent="0.35"/>
    <row r="1105" customFormat="1" ht="14.5" x14ac:dyDescent="0.35"/>
    <row r="1106" customFormat="1" ht="14.5" x14ac:dyDescent="0.35"/>
    <row r="1107" customFormat="1" ht="14.5" x14ac:dyDescent="0.35"/>
    <row r="1108" customFormat="1" ht="14.5" x14ac:dyDescent="0.35"/>
    <row r="1109" customFormat="1" ht="14.5" x14ac:dyDescent="0.35"/>
    <row r="1110" customFormat="1" ht="14.5" x14ac:dyDescent="0.35"/>
    <row r="1111" customFormat="1" ht="14.5" x14ac:dyDescent="0.35"/>
    <row r="1112" customFormat="1" ht="14.5" x14ac:dyDescent="0.35"/>
    <row r="1113" customFormat="1" ht="14.5" x14ac:dyDescent="0.35"/>
    <row r="1114" customFormat="1" ht="14.5" x14ac:dyDescent="0.35"/>
    <row r="1115" customFormat="1" ht="14.5" x14ac:dyDescent="0.35"/>
    <row r="1116" customFormat="1" ht="14.5" x14ac:dyDescent="0.35"/>
    <row r="1117" customFormat="1" ht="14.5" x14ac:dyDescent="0.35"/>
    <row r="1118" customFormat="1" ht="14.5" x14ac:dyDescent="0.35"/>
    <row r="1119" customFormat="1" ht="14.5" x14ac:dyDescent="0.35"/>
    <row r="1120" customFormat="1" ht="14.5" x14ac:dyDescent="0.35"/>
    <row r="1121" customFormat="1" ht="14.5" x14ac:dyDescent="0.35"/>
    <row r="1122" customFormat="1" ht="14.5" x14ac:dyDescent="0.35"/>
    <row r="1123" customFormat="1" ht="14.5" x14ac:dyDescent="0.35"/>
    <row r="1124" customFormat="1" ht="14.5" x14ac:dyDescent="0.35"/>
    <row r="1125" customFormat="1" ht="14.5" x14ac:dyDescent="0.35"/>
    <row r="1126" customFormat="1" ht="14.5" x14ac:dyDescent="0.35"/>
    <row r="1127" customFormat="1" ht="14.5" x14ac:dyDescent="0.35"/>
    <row r="1128" customFormat="1" ht="14.5" x14ac:dyDescent="0.35"/>
    <row r="1129" customFormat="1" ht="14.5" x14ac:dyDescent="0.35"/>
    <row r="1130" customFormat="1" ht="14.5" x14ac:dyDescent="0.35"/>
    <row r="1131" customFormat="1" ht="14.5" x14ac:dyDescent="0.35"/>
    <row r="1132" customFormat="1" ht="14.5" x14ac:dyDescent="0.35"/>
    <row r="1133" customFormat="1" ht="14.5" x14ac:dyDescent="0.35"/>
    <row r="1134" customFormat="1" ht="14.5" x14ac:dyDescent="0.35"/>
    <row r="1135" customFormat="1" ht="14.5" x14ac:dyDescent="0.35"/>
    <row r="1136" customFormat="1" ht="14.5" x14ac:dyDescent="0.35"/>
    <row r="1137" customFormat="1" ht="14.5" x14ac:dyDescent="0.35"/>
    <row r="1138" customFormat="1" ht="14.5" x14ac:dyDescent="0.35"/>
    <row r="1139" customFormat="1" ht="14.5" x14ac:dyDescent="0.35"/>
    <row r="1140" customFormat="1" ht="14.5" x14ac:dyDescent="0.35"/>
    <row r="1141" customFormat="1" ht="14.5" x14ac:dyDescent="0.35"/>
    <row r="1142" customFormat="1" ht="14.5" x14ac:dyDescent="0.35"/>
    <row r="1143" customFormat="1" ht="14.5" x14ac:dyDescent="0.35"/>
    <row r="1144" customFormat="1" ht="14.5" x14ac:dyDescent="0.35"/>
    <row r="1145" customFormat="1" ht="14.5" x14ac:dyDescent="0.35"/>
    <row r="1146" customFormat="1" ht="14.5" x14ac:dyDescent="0.35"/>
    <row r="1147" customFormat="1" ht="14.5" x14ac:dyDescent="0.35"/>
    <row r="1148" customFormat="1" ht="14.5" x14ac:dyDescent="0.35"/>
    <row r="1149" customFormat="1" ht="14.5" x14ac:dyDescent="0.35"/>
    <row r="1150" customFormat="1" ht="14.5" x14ac:dyDescent="0.35"/>
    <row r="1151" customFormat="1" ht="14.5" x14ac:dyDescent="0.35"/>
    <row r="1152" customFormat="1" ht="14.5" x14ac:dyDescent="0.35"/>
    <row r="1153" spans="1:2" ht="14.5" x14ac:dyDescent="0.35">
      <c r="A1153"/>
      <c r="B1153"/>
    </row>
    <row r="1154" spans="1:2" ht="14.5" x14ac:dyDescent="0.35">
      <c r="A1154"/>
      <c r="B1154"/>
    </row>
    <row r="1155" spans="1:2" ht="14.5" x14ac:dyDescent="0.35">
      <c r="A1155"/>
      <c r="B1155"/>
    </row>
    <row r="1156" spans="1:2" ht="14.5" x14ac:dyDescent="0.35">
      <c r="A1156"/>
      <c r="B1156"/>
    </row>
    <row r="1157" spans="1:2" ht="14.5" x14ac:dyDescent="0.35">
      <c r="A1157"/>
      <c r="B1157"/>
    </row>
    <row r="1158" spans="1:2" ht="14.5" x14ac:dyDescent="0.35">
      <c r="A1158"/>
      <c r="B1158"/>
    </row>
    <row r="1159" spans="1:2" ht="14.5" x14ac:dyDescent="0.35">
      <c r="A1159"/>
      <c r="B1159"/>
    </row>
    <row r="1160" spans="1:2" ht="14.5" x14ac:dyDescent="0.35">
      <c r="A1160"/>
      <c r="B1160"/>
    </row>
    <row r="1161" spans="1:2" ht="14.5" x14ac:dyDescent="0.35">
      <c r="A1161"/>
      <c r="B1161"/>
    </row>
    <row r="1162" spans="1:2" ht="14.5" x14ac:dyDescent="0.35">
      <c r="A1162"/>
      <c r="B1162"/>
    </row>
    <row r="1163" spans="1:2" ht="14.5" x14ac:dyDescent="0.35">
      <c r="A1163"/>
      <c r="B1163"/>
    </row>
    <row r="1164" spans="1:2" ht="14.5" x14ac:dyDescent="0.35">
      <c r="A1164"/>
      <c r="B1164"/>
    </row>
  </sheetData>
  <phoneticPr fontId="13" type="noConversion"/>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8265EC7190B89E4CBD0F3062A3875DED" ma:contentTypeVersion="12" ma:contentTypeDescription="Create a new document." ma:contentTypeScope="" ma:versionID="a31b48b156194ff4e240d9d5f20d92a9">
  <xsd:schema xmlns:xsd="http://www.w3.org/2001/XMLSchema" xmlns:xs="http://www.w3.org/2001/XMLSchema" xmlns:p="http://schemas.microsoft.com/office/2006/metadata/properties" xmlns:ns2="0f6eea8a-ba24-49f0-8bcf-c7119fa3f090" xmlns:ns3="b8e27d63-1712-4251-b625-37850ce9f17b" targetNamespace="http://schemas.microsoft.com/office/2006/metadata/properties" ma:root="true" ma:fieldsID="4afbbf68b00a145a2c45a1aeaf39d824" ns2:_="" ns3:_="">
    <xsd:import namespace="0f6eea8a-ba24-49f0-8bcf-c7119fa3f090"/>
    <xsd:import namespace="b8e27d63-1712-4251-b625-37850ce9f17b"/>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f6eea8a-ba24-49f0-8bcf-c7119fa3f0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8e27d63-1712-4251-b625-37850ce9f17b"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8DC880B-2CB0-4723-9891-7823CCDDE221}">
  <ds:schemaRefs>
    <ds:schemaRef ds:uri="http://schemas.microsoft.com/sharepoint/v3/contenttype/forms"/>
  </ds:schemaRefs>
</ds:datastoreItem>
</file>

<file path=customXml/itemProps2.xml><?xml version="1.0" encoding="utf-8"?>
<ds:datastoreItem xmlns:ds="http://schemas.openxmlformats.org/officeDocument/2006/customXml" ds:itemID="{00B0D205-9967-4B45-9EA8-22F5B03EC28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f6eea8a-ba24-49f0-8bcf-c7119fa3f090"/>
    <ds:schemaRef ds:uri="b8e27d63-1712-4251-b625-37850ce9f17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D53AAAE-918E-4379-BE03-AB4BA0EA6E7A}">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Summary</vt:lpstr>
      <vt:lpstr>DataEntry_1</vt:lpstr>
      <vt:lpstr>DataEntry_2</vt:lpstr>
      <vt:lpstr>DataEntry_3</vt:lpstr>
      <vt:lpstr>DataEntry_4</vt:lpstr>
      <vt:lpstr>DataEntry_6</vt:lpstr>
      <vt:lpstr>DataEntry_5</vt:lpstr>
      <vt:lpstr>Sheet1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Windows User</dc:creator>
  <cp:keywords/>
  <dc:description/>
  <cp:lastModifiedBy>User</cp:lastModifiedBy>
  <cp:revision/>
  <cp:lastPrinted>2020-12-21T02:49:22Z</cp:lastPrinted>
  <dcterms:created xsi:type="dcterms:W3CDTF">2019-03-31T02:13:56Z</dcterms:created>
  <dcterms:modified xsi:type="dcterms:W3CDTF">2021-05-13T09:47:56Z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0x0101008265EC7190B89E4CBD0F3062A3875DED</vt:lpwstr>
  </property>
</Properties>
</file>